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0"/>
  </bookViews>
  <sheets>
    <sheet name="dochody" sheetId="1" r:id="rId1"/>
    <sheet name="przychody i rozchody" sheetId="2" r:id="rId2"/>
    <sheet name="dochody i wyd.zlecone-bestia" sheetId="3" r:id="rId3"/>
    <sheet name="dot.podmiotowe" sheetId="4" r:id="rId4"/>
    <sheet name="dot.celowe " sheetId="5" r:id="rId5"/>
    <sheet name="GZGK" sheetId="6" r:id="rId6"/>
    <sheet name="wyd.inwest." sheetId="7" r:id="rId7"/>
  </sheets>
  <definedNames/>
  <calcPr fullCalcOnLoad="1"/>
</workbook>
</file>

<file path=xl/sharedStrings.xml><?xml version="1.0" encoding="utf-8"?>
<sst xmlns="http://schemas.openxmlformats.org/spreadsheetml/2006/main" count="416" uniqueCount="230">
  <si>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</si>
  <si>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</si>
  <si>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</si>
  <si>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</si>
  <si>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</si>
  <si>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</si>
  <si>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</si>
  <si>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</si>
  <si>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</si>
  <si>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</si>
  <si>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</si>
  <si>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</si>
  <si>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</si>
  <si>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</si>
  <si>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</si>
  <si>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</si>
  <si>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</si>
  <si>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</si>
  <si>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</si>
  <si>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</si>
  <si>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</si>
  <si>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</si>
  <si>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</si>
  <si>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</si>
  <si>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</si>
  <si>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</si>
  <si>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</si>
  <si>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</si>
  <si>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</si>
  <si>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</si>
  <si>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</si>
  <si>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</si>
  <si>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</si>
  <si>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</si>
  <si>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</si>
  <si>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</si>
  <si>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</si>
  <si>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</si>
  <si>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</si>
  <si>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</si>
  <si>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</si>
  <si>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</si>
  <si>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</si>
  <si>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</si>
  <si>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</si>
  <si>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</si>
  <si>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</si>
  <si>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</si>
  <si>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</si>
  <si>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</si>
  <si>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</si>
  <si>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</si>
  <si>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</si>
  <si>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</si>
  <si>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</si>
  <si>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</si>
  <si>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</si>
  <si>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</si>
  <si>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</si>
  <si>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</si>
  <si>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</si>
  <si>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</si>
  <si>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</si>
  <si>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Wyszczególnienie</t>
  </si>
  <si>
    <t>ogółem</t>
  </si>
  <si>
    <t>x</t>
  </si>
  <si>
    <t>Stan środków obrotowych na początek roku</t>
  </si>
  <si>
    <t>Przychody</t>
  </si>
  <si>
    <t>Stan środków obrotowych na koniec roku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</si>
  <si>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</si>
  <si>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</si>
  <si>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</si>
  <si>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</si>
  <si>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</si>
  <si>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</si>
  <si>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</si>
  <si>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</si>
  <si>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</si>
  <si>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</si>
  <si>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</si>
  <si>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</si>
  <si>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</si>
  <si>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</si>
  <si>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</si>
  <si>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</si>
  <si>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Koszty</t>
  </si>
  <si>
    <t>dotacje
(rodzaj, zakres)</t>
  </si>
  <si>
    <t>wpłata do budżetu</t>
  </si>
  <si>
    <t>z tego :</t>
  </si>
  <si>
    <t>010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</si>
  <si>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</si>
  <si>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</si>
  <si>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750</t>
  </si>
  <si>
    <t>Dotacje celowe otrzymane z budżetu państwa na realizację zadań bieżących z zakresu administracji rządowej oraz innych zadań zleconych gminie ustawami</t>
  </si>
  <si>
    <t>751</t>
  </si>
  <si>
    <t>756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</si>
  <si>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</si>
  <si>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</si>
  <si>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</si>
  <si>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</si>
  <si>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</si>
  <si>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</si>
  <si>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</si>
  <si>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</si>
  <si>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</si>
  <si>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</si>
  <si>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 xml:space="preserve">Wpływy z opłat za zarząd, użytkowanie i użytkowanie wieczyste nieruchomości </t>
  </si>
  <si>
    <t>Podatek od czynności cywilnoprawnych</t>
  </si>
  <si>
    <t>Odsetki od nieterminowych wpłat z tytułu podatków i opłat</t>
  </si>
  <si>
    <t>758</t>
  </si>
  <si>
    <t>Wpływy z różnych dochodów</t>
  </si>
  <si>
    <t>Subwencje ogólne z budżetu państwa</t>
  </si>
  <si>
    <t>852</t>
  </si>
  <si>
    <t>Pozostałe odsetki</t>
  </si>
  <si>
    <t xml:space="preserve">Dotacje celowe otrzymane z budżetu państwa na realizację własnych zadań bieżących gmin </t>
  </si>
  <si>
    <t>Dochody jednostek samorządu terytorialnego związane z realizacją zadań z zakresu administracji rządowej oraz innych zadań zleconych ustawami</t>
  </si>
  <si>
    <t>600</t>
  </si>
  <si>
    <t>60016</t>
  </si>
  <si>
    <t>801</t>
  </si>
  <si>
    <t>Usługi opiekuńcze i specjalistyczne usługi opiekuńcze</t>
  </si>
  <si>
    <t>900</t>
  </si>
  <si>
    <t>01010</t>
  </si>
  <si>
    <t>75023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</si>
  <si>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</si>
  <si>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</si>
  <si>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</si>
  <si>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</si>
  <si>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</si>
  <si>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</si>
  <si>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</si>
  <si>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</si>
  <si>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</si>
  <si>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</si>
  <si>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</si>
  <si>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</si>
  <si>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</si>
  <si>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</si>
  <si>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</si>
  <si>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</si>
  <si>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</si>
  <si>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</si>
  <si>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</si>
  <si>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</si>
  <si>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</si>
  <si>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</si>
  <si>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</si>
  <si>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</si>
  <si>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</si>
  <si>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</si>
  <si>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</si>
  <si>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</si>
  <si>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</si>
  <si>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</si>
  <si>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Oświetlenie uliczne w Żukowie</t>
  </si>
  <si>
    <t>Ogółem Dział 900</t>
  </si>
  <si>
    <t>Gminny Zakład Gospodarki Komunalnej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</si>
  <si>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</si>
  <si>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</si>
  <si>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</si>
  <si>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</si>
  <si>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Urząd Miejski w Sochaczewie</t>
  </si>
  <si>
    <t>Upowszechnianie kultury i sztuki oraz ochrona dóbr i tradycji</t>
  </si>
  <si>
    <t>Wpływy z innych lokalnych opłat pobieranych przez jst na podstawie odrębnych ustaw</t>
  </si>
  <si>
    <t>Gminna Biblioteka Publiczna w Kątach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</si>
  <si>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</si>
  <si>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</si>
  <si>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</si>
  <si>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                                                                                Załącznik nr 3 do uchwały budżetowej</t>
  </si>
  <si>
    <t xml:space="preserve">                    Załącznik nr 4 do  uchwały budżetowej</t>
  </si>
  <si>
    <t>§ 950</t>
  </si>
  <si>
    <t xml:space="preserve">   na rok 2013</t>
  </si>
  <si>
    <t>Planowane dochody na 2013 r</t>
  </si>
  <si>
    <t>Środki na dofinansowanie własnych inwestycji gmin, powiatów, samorządów województw, pozyskane z innych źródeł</t>
  </si>
  <si>
    <t>853</t>
  </si>
  <si>
    <t>Wpływy z różnych opłat</t>
  </si>
  <si>
    <t xml:space="preserve"> </t>
  </si>
  <si>
    <t xml:space="preserve">     na rok 2013</t>
  </si>
  <si>
    <t>Przychody i rozchody budżetu w 2013 r.</t>
  </si>
  <si>
    <t>Kwota 2013 r</t>
  </si>
  <si>
    <t xml:space="preserve">                    na rok 2013</t>
  </si>
  <si>
    <t>Dotacje podmiotowe w 2013 r.</t>
  </si>
  <si>
    <t xml:space="preserve">                                                       na rok 2013</t>
  </si>
  <si>
    <t>Dotacje celowe dla podmiotów zaliczanych i niezaliczanych do sektora finansów publicznych w 2013 r.</t>
  </si>
  <si>
    <t>na rok 2013</t>
  </si>
  <si>
    <t>rok 2013</t>
  </si>
  <si>
    <t>Starostwo Powiatowe w Sochaczewie</t>
  </si>
  <si>
    <t xml:space="preserve">                                                       Załącznik nr 5 do uchwały budżetowej </t>
  </si>
  <si>
    <t xml:space="preserve">                                                       Załącznik nr 6 do uchwały budżetowej </t>
  </si>
  <si>
    <t xml:space="preserve">                    Załącznik nr 8 do uchwały budżetowej</t>
  </si>
  <si>
    <t xml:space="preserve">                            Załącznik nr 7 do uchwały budżetowej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</si>
  <si>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</si>
  <si>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</si>
  <si>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</si>
  <si>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</si>
  <si>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</si>
  <si>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</si>
  <si>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</si>
  <si>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</si>
  <si>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</si>
  <si>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</si>
  <si>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</si>
  <si>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</si>
  <si>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</si>
  <si>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</si>
  <si>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</si>
  <si>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</si>
  <si>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</si>
  <si>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</si>
  <si>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</si>
  <si>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</si>
  <si>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</si>
  <si>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</si>
  <si>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</si>
  <si>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80114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</si>
  <si>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</si>
  <si>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</si>
  <si>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</si>
  <si>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</si>
  <si>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</si>
  <si>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</si>
  <si>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</si>
  <si>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>Wpływy z opłat za zezwolenia na sprzedaż napojów alkoholowych</t>
  </si>
  <si>
    <t>Wpływy z usług</t>
  </si>
  <si>
    <t xml:space="preserve">Dotacje celowe w ramach programów finansowanych z udziałem środków europejskich oraz środków, o których mowa w art.5 ust.1 pkt 3, oraz ust.3 pkt 5 i 6 ustawy, lub platności w ramach budżetu środków europejskich  </t>
  </si>
  <si>
    <t xml:space="preserve">   Załącznik nr 1 do uchwały budżetowej</t>
  </si>
  <si>
    <t xml:space="preserve">     DOCHODY BUDŻETU</t>
  </si>
  <si>
    <t xml:space="preserve">Plan przychodów i kosztów zakładu budżetowego </t>
  </si>
  <si>
    <t>Wydatki budżetu gminy na zadania inwestycyjne na 2013 rok nieobjęte Wieloletnią Prognozą Finansową</t>
  </si>
  <si>
    <t>Upowszechnianie kultury fizycznej wśród dzieci i młodzieży w wieku szkolnym oraz osób dorosłych z terenu gminy, organizacja zajęć sportowych oraz masowych imprez sportowych</t>
  </si>
  <si>
    <t>Zakup kserokopiarki dla GZEAS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</si>
</sst>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 CE"/>
      <family val="0"/>
    </font>
    <font>
      <sz val="10"/>
      <color indexed="5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0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Alignment="1">
      <alignment/>
    </xf>
    <xf numFmtId="0" fontId="6" fillId="20" borderId="12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6" fillId="2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6" fillId="20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6" fillId="20" borderId="1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8" fillId="24" borderId="12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3" fontId="6" fillId="2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1" fillId="20" borderId="12" xfId="0" applyNumberFormat="1" applyFont="1" applyFill="1" applyBorder="1" applyAlignment="1">
      <alignment horizontal="right" vertical="center"/>
    </xf>
    <xf numFmtId="3" fontId="1" fillId="2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20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2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20" borderId="12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3" fontId="40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/>
    </xf>
    <xf numFmtId="4" fontId="6" fillId="20" borderId="12" xfId="0" applyNumberFormat="1" applyFont="1" applyFill="1" applyBorder="1" applyAlignment="1">
      <alignment horizontal="right" vertical="center"/>
    </xf>
    <xf numFmtId="4" fontId="1" fillId="2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 wrapText="1"/>
    </xf>
    <xf numFmtId="3" fontId="6" fillId="20" borderId="1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42" fillId="0" borderId="0" xfId="0" applyFont="1" applyAlignment="1">
      <alignment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20" borderId="20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/>
    </xf>
    <xf numFmtId="0" fontId="6" fillId="20" borderId="18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0" fontId="6" fillId="20" borderId="24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0" borderId="12" xfId="0" applyFont="1" applyFill="1" applyBorder="1" applyAlignment="1">
      <alignment horizontal="center" vertical="center"/>
    </xf>
    <xf numFmtId="0" fontId="6" fillId="20" borderId="12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6" fillId="20" borderId="18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88"/>
  <sheetViews>
    <sheetView tabSelected="1" workbookViewId="0" topLeftCell="A1">
      <selection activeCell="F61" sqref="F61"/>
    </sheetView>
  </sheetViews>
  <sheetFormatPr defaultColWidth="9.140625" defaultRowHeight="12.75"/>
  <cols>
    <col min="1" max="1" width="6.8515625" style="0" customWidth="1"/>
    <col min="2" max="2" width="33.8515625" style="0" customWidth="1"/>
    <col min="3" max="3" width="15.8515625" style="0" customWidth="1"/>
    <col min="4" max="4" width="14.00390625" style="0" customWidth="1"/>
    <col min="5" max="5" width="11.421875" style="0" customWidth="1"/>
    <col min="6" max="6" width="14.140625" style="0" customWidth="1"/>
    <col min="7" max="7" width="12.28125" style="0" customWidth="1"/>
    <col min="8" max="8" width="10.421875" style="0" customWidth="1"/>
    <col min="9" max="9" width="12.57421875" style="0" customWidth="1"/>
    <col min="10" max="10" width="9.7109375" style="0" bestFit="1" customWidth="1"/>
  </cols>
  <sheetData>
    <row r="1" spans="2:6" ht="18">
      <c r="B1" s="5"/>
      <c r="F1" t="s">
        <v>224</v>
      </c>
    </row>
    <row r="2" spans="2:7" ht="18">
      <c r="B2" s="5"/>
      <c r="G2" t="s">
        <v>170</v>
      </c>
    </row>
    <row r="3" ht="9.75" customHeight="1">
      <c r="B3" s="5"/>
    </row>
    <row r="4" ht="12.75">
      <c r="C4" s="1" t="s">
        <v>225</v>
      </c>
    </row>
    <row r="5" spans="1:9" s="6" customFormat="1" ht="15" customHeight="1">
      <c r="A5" s="172" t="s">
        <v>0</v>
      </c>
      <c r="B5" s="172" t="s">
        <v>10</v>
      </c>
      <c r="C5" s="174" t="s">
        <v>171</v>
      </c>
      <c r="D5" s="174"/>
      <c r="E5" s="174"/>
      <c r="F5" s="174"/>
      <c r="G5" s="174"/>
      <c r="H5" s="174"/>
      <c r="I5" s="175"/>
    </row>
    <row r="6" spans="1:9" s="6" customFormat="1" ht="15" customHeight="1">
      <c r="A6" s="173"/>
      <c r="B6" s="173"/>
      <c r="C6" s="176" t="s">
        <v>1</v>
      </c>
      <c r="D6" s="179" t="s">
        <v>88</v>
      </c>
      <c r="E6" s="179"/>
      <c r="F6" s="179"/>
      <c r="G6" s="179"/>
      <c r="H6" s="179"/>
      <c r="I6" s="180"/>
    </row>
    <row r="7" spans="1:9" s="6" customFormat="1" ht="15" customHeight="1">
      <c r="A7" s="7"/>
      <c r="B7" s="7"/>
      <c r="C7" s="177"/>
      <c r="D7" s="184" t="s">
        <v>2</v>
      </c>
      <c r="E7" s="183" t="s">
        <v>8</v>
      </c>
      <c r="F7" s="180"/>
      <c r="G7" s="172" t="s">
        <v>7</v>
      </c>
      <c r="H7" s="183" t="s">
        <v>8</v>
      </c>
      <c r="I7" s="180"/>
    </row>
    <row r="8" spans="1:9" s="6" customFormat="1" ht="93" customHeight="1">
      <c r="A8" s="7"/>
      <c r="B8" s="8"/>
      <c r="C8" s="178"/>
      <c r="D8" s="185"/>
      <c r="E8" s="13" t="s">
        <v>3</v>
      </c>
      <c r="F8" s="14" t="s">
        <v>4</v>
      </c>
      <c r="G8" s="182"/>
      <c r="H8" s="54" t="s">
        <v>3</v>
      </c>
      <c r="I8" s="14" t="s">
        <v>4</v>
      </c>
    </row>
    <row r="9" spans="1:9" s="9" customFormat="1" ht="16.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</row>
    <row r="10" spans="1:9" ht="26.25" customHeight="1">
      <c r="A10" s="55" t="s">
        <v>89</v>
      </c>
      <c r="B10" s="56"/>
      <c r="C10" s="57">
        <f>SUM(D10,G10)</f>
        <v>2500</v>
      </c>
      <c r="D10" s="57">
        <v>2500</v>
      </c>
      <c r="E10" s="57">
        <v>0</v>
      </c>
      <c r="F10" s="57">
        <v>0</v>
      </c>
      <c r="G10" s="69">
        <v>0</v>
      </c>
      <c r="H10" s="57">
        <v>0</v>
      </c>
      <c r="I10" s="57">
        <v>0</v>
      </c>
    </row>
    <row r="11" spans="1:9" ht="87.75" customHeight="1">
      <c r="A11" s="58"/>
      <c r="B11" s="59" t="s">
        <v>90</v>
      </c>
      <c r="C11" s="77">
        <f aca="true" t="shared" si="0" ref="C11:C54">SUM(D11,G11)</f>
        <v>2500</v>
      </c>
      <c r="D11" s="60">
        <v>2500</v>
      </c>
      <c r="E11" s="60">
        <v>0</v>
      </c>
      <c r="F11" s="60">
        <v>0</v>
      </c>
      <c r="G11" s="68">
        <v>0</v>
      </c>
      <c r="H11" s="60">
        <v>0</v>
      </c>
      <c r="I11" s="60">
        <v>0</v>
      </c>
    </row>
    <row r="12" spans="1:9" ht="19.5" customHeight="1">
      <c r="A12" s="55" t="s">
        <v>91</v>
      </c>
      <c r="B12" s="52"/>
      <c r="C12" s="57">
        <f t="shared" si="0"/>
        <v>175000</v>
      </c>
      <c r="D12" s="61">
        <v>175000</v>
      </c>
      <c r="E12" s="57">
        <v>0</v>
      </c>
      <c r="F12" s="57">
        <v>0</v>
      </c>
      <c r="G12" s="61">
        <v>0</v>
      </c>
      <c r="H12" s="57">
        <v>0</v>
      </c>
      <c r="I12" s="57">
        <v>0</v>
      </c>
    </row>
    <row r="13" spans="1:9" ht="97.5" customHeight="1">
      <c r="A13" s="58"/>
      <c r="B13" s="59" t="s">
        <v>90</v>
      </c>
      <c r="C13" s="77">
        <f t="shared" si="0"/>
        <v>175000</v>
      </c>
      <c r="D13" s="62">
        <v>175000</v>
      </c>
      <c r="E13" s="60">
        <v>0</v>
      </c>
      <c r="F13" s="60">
        <v>0</v>
      </c>
      <c r="G13" s="62">
        <v>0</v>
      </c>
      <c r="H13" s="60">
        <v>0</v>
      </c>
      <c r="I13" s="60">
        <v>0</v>
      </c>
    </row>
    <row r="14" spans="1:9" s="1" customFormat="1" ht="48.75" customHeight="1">
      <c r="A14" s="55" t="s">
        <v>92</v>
      </c>
      <c r="B14" s="52"/>
      <c r="C14" s="57">
        <f t="shared" si="0"/>
        <v>70862</v>
      </c>
      <c r="D14" s="61">
        <v>70862</v>
      </c>
      <c r="E14" s="61">
        <v>69362</v>
      </c>
      <c r="F14" s="57">
        <v>0</v>
      </c>
      <c r="G14" s="61">
        <v>0</v>
      </c>
      <c r="H14" s="57">
        <v>0</v>
      </c>
      <c r="I14" s="57">
        <v>0</v>
      </c>
    </row>
    <row r="15" spans="1:9" ht="66.75" customHeight="1">
      <c r="A15" s="58"/>
      <c r="B15" s="59" t="s">
        <v>93</v>
      </c>
      <c r="C15" s="77">
        <f t="shared" si="0"/>
        <v>69362</v>
      </c>
      <c r="D15" s="62">
        <v>69362</v>
      </c>
      <c r="E15" s="62">
        <v>69362</v>
      </c>
      <c r="F15" s="60">
        <v>0</v>
      </c>
      <c r="G15" s="62">
        <v>0</v>
      </c>
      <c r="H15" s="60">
        <v>0</v>
      </c>
      <c r="I15" s="60">
        <v>0</v>
      </c>
    </row>
    <row r="16" spans="1:9" ht="61.5" customHeight="1">
      <c r="A16" s="58"/>
      <c r="B16" s="59" t="s">
        <v>110</v>
      </c>
      <c r="C16" s="77">
        <f t="shared" si="0"/>
        <v>1500</v>
      </c>
      <c r="D16" s="62">
        <v>1500</v>
      </c>
      <c r="E16" s="62">
        <v>0</v>
      </c>
      <c r="F16" s="60">
        <v>0</v>
      </c>
      <c r="G16" s="62">
        <v>0</v>
      </c>
      <c r="H16" s="60">
        <v>0</v>
      </c>
      <c r="I16" s="60">
        <v>0</v>
      </c>
    </row>
    <row r="17" spans="1:9" s="1" customFormat="1" ht="54.75" customHeight="1">
      <c r="A17" s="55" t="s">
        <v>94</v>
      </c>
      <c r="B17" s="52"/>
      <c r="C17" s="57">
        <f t="shared" si="0"/>
        <v>1619</v>
      </c>
      <c r="D17" s="61">
        <v>1619</v>
      </c>
      <c r="E17" s="61">
        <v>1619</v>
      </c>
      <c r="F17" s="69">
        <v>0</v>
      </c>
      <c r="G17" s="61">
        <v>0</v>
      </c>
      <c r="H17" s="69">
        <v>0</v>
      </c>
      <c r="I17" s="69">
        <v>0</v>
      </c>
    </row>
    <row r="18" spans="1:9" ht="60.75" customHeight="1">
      <c r="A18" s="58"/>
      <c r="B18" s="59" t="s">
        <v>93</v>
      </c>
      <c r="C18" s="77">
        <f t="shared" si="0"/>
        <v>1619</v>
      </c>
      <c r="D18" s="64">
        <v>1619</v>
      </c>
      <c r="E18" s="64">
        <v>1619</v>
      </c>
      <c r="F18" s="68">
        <v>0</v>
      </c>
      <c r="G18" s="64">
        <v>0</v>
      </c>
      <c r="H18" s="68">
        <v>0</v>
      </c>
      <c r="I18" s="68">
        <v>0</v>
      </c>
    </row>
    <row r="19" spans="1:9" s="1" customFormat="1" ht="57" customHeight="1">
      <c r="A19" s="55" t="s">
        <v>95</v>
      </c>
      <c r="B19" s="52"/>
      <c r="C19" s="57">
        <f t="shared" si="0"/>
        <v>17732907</v>
      </c>
      <c r="D19" s="61">
        <v>17732907</v>
      </c>
      <c r="E19" s="69">
        <v>0</v>
      </c>
      <c r="F19" s="69">
        <v>0</v>
      </c>
      <c r="G19" s="61">
        <v>0</v>
      </c>
      <c r="H19" s="69">
        <v>0</v>
      </c>
      <c r="I19" s="69">
        <v>0</v>
      </c>
    </row>
    <row r="20" spans="1:9" ht="25.5" customHeight="1">
      <c r="A20" s="58"/>
      <c r="B20" s="59" t="s">
        <v>96</v>
      </c>
      <c r="C20" s="77">
        <f t="shared" si="0"/>
        <v>5557688</v>
      </c>
      <c r="D20" s="116">
        <v>5557688</v>
      </c>
      <c r="E20" s="68">
        <v>0</v>
      </c>
      <c r="F20" s="68">
        <v>0</v>
      </c>
      <c r="G20" s="62">
        <v>0</v>
      </c>
      <c r="H20" s="68">
        <v>0</v>
      </c>
      <c r="I20" s="68">
        <v>0</v>
      </c>
    </row>
    <row r="21" spans="1:9" ht="19.5" customHeight="1">
      <c r="A21" s="58"/>
      <c r="B21" s="59" t="s">
        <v>97</v>
      </c>
      <c r="C21" s="77">
        <f t="shared" si="0"/>
        <v>2000000</v>
      </c>
      <c r="D21" s="116">
        <v>2000000</v>
      </c>
      <c r="E21" s="68">
        <v>0</v>
      </c>
      <c r="F21" s="68">
        <v>0</v>
      </c>
      <c r="G21" s="62">
        <v>0</v>
      </c>
      <c r="H21" s="68">
        <v>0</v>
      </c>
      <c r="I21" s="68">
        <v>0</v>
      </c>
    </row>
    <row r="22" spans="1:9" ht="19.5" customHeight="1">
      <c r="A22" s="58"/>
      <c r="B22" s="59" t="s">
        <v>98</v>
      </c>
      <c r="C22" s="77">
        <f t="shared" si="0"/>
        <v>7449166</v>
      </c>
      <c r="D22" s="116">
        <v>7449166</v>
      </c>
      <c r="E22" s="68">
        <v>0</v>
      </c>
      <c r="F22" s="68">
        <v>0</v>
      </c>
      <c r="G22" s="62">
        <v>0</v>
      </c>
      <c r="H22" s="68">
        <v>0</v>
      </c>
      <c r="I22" s="68">
        <v>0</v>
      </c>
    </row>
    <row r="23" spans="1:9" ht="19.5" customHeight="1">
      <c r="A23" s="58"/>
      <c r="B23" s="59" t="s">
        <v>99</v>
      </c>
      <c r="C23" s="77">
        <f t="shared" si="0"/>
        <v>725000</v>
      </c>
      <c r="D23" s="116">
        <v>725000</v>
      </c>
      <c r="E23" s="68">
        <v>0</v>
      </c>
      <c r="F23" s="68">
        <v>0</v>
      </c>
      <c r="G23" s="62">
        <v>0</v>
      </c>
      <c r="H23" s="68">
        <v>0</v>
      </c>
      <c r="I23" s="68">
        <v>0</v>
      </c>
    </row>
    <row r="24" spans="1:9" ht="19.5" customHeight="1">
      <c r="A24" s="58"/>
      <c r="B24" s="59" t="s">
        <v>100</v>
      </c>
      <c r="C24" s="77">
        <f t="shared" si="0"/>
        <v>14000</v>
      </c>
      <c r="D24" s="116">
        <v>14000</v>
      </c>
      <c r="E24" s="68">
        <v>0</v>
      </c>
      <c r="F24" s="68">
        <v>0</v>
      </c>
      <c r="G24" s="62">
        <v>0</v>
      </c>
      <c r="H24" s="68">
        <v>0</v>
      </c>
      <c r="I24" s="68">
        <v>0</v>
      </c>
    </row>
    <row r="25" spans="1:9" ht="19.5" customHeight="1">
      <c r="A25" s="58"/>
      <c r="B25" s="59" t="s">
        <v>101</v>
      </c>
      <c r="C25" s="77">
        <f t="shared" si="0"/>
        <v>480000</v>
      </c>
      <c r="D25" s="116">
        <v>480000</v>
      </c>
      <c r="E25" s="68">
        <v>0</v>
      </c>
      <c r="F25" s="68">
        <v>0</v>
      </c>
      <c r="G25" s="62">
        <v>0</v>
      </c>
      <c r="H25" s="68">
        <v>0</v>
      </c>
      <c r="I25" s="68">
        <v>0</v>
      </c>
    </row>
    <row r="26" spans="1:9" ht="44.25" customHeight="1">
      <c r="A26" s="58"/>
      <c r="B26" s="59" t="s">
        <v>102</v>
      </c>
      <c r="C26" s="77">
        <f t="shared" si="0"/>
        <v>12000</v>
      </c>
      <c r="D26" s="116">
        <v>12000</v>
      </c>
      <c r="E26" s="68">
        <v>0</v>
      </c>
      <c r="F26" s="68">
        <v>0</v>
      </c>
      <c r="G26" s="62">
        <v>0</v>
      </c>
      <c r="H26" s="68">
        <v>0</v>
      </c>
      <c r="I26" s="68">
        <v>0</v>
      </c>
    </row>
    <row r="27" spans="1:9" ht="19.5" customHeight="1">
      <c r="A27" s="58"/>
      <c r="B27" s="59" t="s">
        <v>103</v>
      </c>
      <c r="C27" s="77">
        <f t="shared" si="0"/>
        <v>40000</v>
      </c>
      <c r="D27" s="116">
        <v>40000</v>
      </c>
      <c r="E27" s="68">
        <v>0</v>
      </c>
      <c r="F27" s="68">
        <v>0</v>
      </c>
      <c r="G27" s="62">
        <v>0</v>
      </c>
      <c r="H27" s="68">
        <v>0</v>
      </c>
      <c r="I27" s="68">
        <v>0</v>
      </c>
    </row>
    <row r="28" spans="1:9" ht="27" customHeight="1">
      <c r="A28" s="58"/>
      <c r="B28" s="59" t="s">
        <v>104</v>
      </c>
      <c r="C28" s="77">
        <f t="shared" si="0"/>
        <v>23000</v>
      </c>
      <c r="D28" s="116">
        <v>23000</v>
      </c>
      <c r="E28" s="68">
        <v>0</v>
      </c>
      <c r="F28" s="68">
        <v>0</v>
      </c>
      <c r="G28" s="62">
        <v>0</v>
      </c>
      <c r="H28" s="68">
        <v>0</v>
      </c>
      <c r="I28" s="68">
        <v>0</v>
      </c>
    </row>
    <row r="29" spans="1:9" ht="19.5" customHeight="1">
      <c r="A29" s="58"/>
      <c r="B29" s="59" t="s">
        <v>105</v>
      </c>
      <c r="C29" s="77">
        <f t="shared" si="0"/>
        <v>15000</v>
      </c>
      <c r="D29" s="116">
        <v>15000</v>
      </c>
      <c r="E29" s="68">
        <v>0</v>
      </c>
      <c r="F29" s="68">
        <v>0</v>
      </c>
      <c r="G29" s="62">
        <v>0</v>
      </c>
      <c r="H29" s="68">
        <v>0</v>
      </c>
      <c r="I29" s="68">
        <v>0</v>
      </c>
    </row>
    <row r="30" spans="1:9" ht="34.5" customHeight="1">
      <c r="A30" s="58"/>
      <c r="B30" s="59" t="s">
        <v>106</v>
      </c>
      <c r="C30" s="77">
        <f t="shared" si="0"/>
        <v>69</v>
      </c>
      <c r="D30" s="116">
        <v>69</v>
      </c>
      <c r="E30" s="68">
        <v>0</v>
      </c>
      <c r="F30" s="68">
        <v>0</v>
      </c>
      <c r="G30" s="62">
        <v>0</v>
      </c>
      <c r="H30" s="68">
        <v>0</v>
      </c>
      <c r="I30" s="68">
        <v>0</v>
      </c>
    </row>
    <row r="31" spans="1:9" ht="31.5" customHeight="1">
      <c r="A31" s="58"/>
      <c r="B31" s="59" t="s">
        <v>221</v>
      </c>
      <c r="C31" s="77">
        <f t="shared" si="0"/>
        <v>130000</v>
      </c>
      <c r="D31" s="116">
        <v>130000</v>
      </c>
      <c r="E31" s="68">
        <v>0</v>
      </c>
      <c r="F31" s="68">
        <v>0</v>
      </c>
      <c r="G31" s="62">
        <v>0</v>
      </c>
      <c r="H31" s="68">
        <v>0</v>
      </c>
      <c r="I31" s="68">
        <v>0</v>
      </c>
    </row>
    <row r="32" spans="1:9" ht="19.5" customHeight="1">
      <c r="A32" s="58"/>
      <c r="B32" s="59" t="s">
        <v>107</v>
      </c>
      <c r="C32" s="77">
        <f t="shared" si="0"/>
        <v>450000</v>
      </c>
      <c r="D32" s="116">
        <v>450000</v>
      </c>
      <c r="E32" s="68">
        <v>0</v>
      </c>
      <c r="F32" s="68">
        <v>0</v>
      </c>
      <c r="G32" s="62">
        <v>0</v>
      </c>
      <c r="H32" s="68">
        <v>0</v>
      </c>
      <c r="I32" s="68">
        <v>0</v>
      </c>
    </row>
    <row r="33" spans="1:9" ht="33.75" customHeight="1">
      <c r="A33" s="58"/>
      <c r="B33" s="59" t="s">
        <v>108</v>
      </c>
      <c r="C33" s="77">
        <f t="shared" si="0"/>
        <v>68000</v>
      </c>
      <c r="D33" s="116">
        <v>68000</v>
      </c>
      <c r="E33" s="68">
        <v>0</v>
      </c>
      <c r="F33" s="68">
        <v>0</v>
      </c>
      <c r="G33" s="62">
        <v>0</v>
      </c>
      <c r="H33" s="68">
        <v>0</v>
      </c>
      <c r="I33" s="68">
        <v>0</v>
      </c>
    </row>
    <row r="34" spans="1:10" ht="38.25" customHeight="1">
      <c r="A34" s="58"/>
      <c r="B34" s="59" t="s">
        <v>162</v>
      </c>
      <c r="C34" s="77">
        <f t="shared" si="0"/>
        <v>768984</v>
      </c>
      <c r="D34" s="64">
        <v>768984</v>
      </c>
      <c r="E34" s="68"/>
      <c r="F34" s="68">
        <v>0</v>
      </c>
      <c r="G34" s="62">
        <v>0</v>
      </c>
      <c r="H34" s="68">
        <v>0</v>
      </c>
      <c r="I34" s="68">
        <v>0</v>
      </c>
      <c r="J34" s="125"/>
    </row>
    <row r="35" spans="1:9" s="1" customFormat="1" ht="36" customHeight="1">
      <c r="A35" s="55" t="s">
        <v>109</v>
      </c>
      <c r="B35" s="52"/>
      <c r="C35" s="57">
        <f t="shared" si="0"/>
        <v>7929792</v>
      </c>
      <c r="D35" s="61">
        <v>7929792</v>
      </c>
      <c r="E35" s="69">
        <v>0</v>
      </c>
      <c r="F35" s="69">
        <v>0</v>
      </c>
      <c r="G35" s="61">
        <f>SUM(G36:G36)</f>
        <v>0</v>
      </c>
      <c r="H35" s="69">
        <v>0</v>
      </c>
      <c r="I35" s="69">
        <v>0</v>
      </c>
    </row>
    <row r="36" spans="1:9" ht="29.25" customHeight="1">
      <c r="A36" s="58"/>
      <c r="B36" s="59" t="s">
        <v>111</v>
      </c>
      <c r="C36" s="77">
        <f t="shared" si="0"/>
        <v>7914792</v>
      </c>
      <c r="D36" s="62">
        <v>7914792</v>
      </c>
      <c r="E36" s="68">
        <v>0</v>
      </c>
      <c r="F36" s="68">
        <v>0</v>
      </c>
      <c r="G36" s="62">
        <v>0</v>
      </c>
      <c r="H36" s="68">
        <v>0</v>
      </c>
      <c r="I36" s="68">
        <v>0</v>
      </c>
    </row>
    <row r="37" spans="1:9" ht="23.25" customHeight="1">
      <c r="A37" s="58"/>
      <c r="B37" s="83" t="s">
        <v>113</v>
      </c>
      <c r="C37" s="77">
        <f t="shared" si="0"/>
        <v>15000</v>
      </c>
      <c r="D37" s="62">
        <v>15000</v>
      </c>
      <c r="E37" s="68">
        <v>0</v>
      </c>
      <c r="F37" s="68">
        <v>0</v>
      </c>
      <c r="G37" s="62">
        <v>0</v>
      </c>
      <c r="H37" s="68">
        <v>0</v>
      </c>
      <c r="I37" s="68">
        <v>0</v>
      </c>
    </row>
    <row r="38" spans="1:9" s="1" customFormat="1" ht="32.25" customHeight="1">
      <c r="A38" s="55" t="s">
        <v>118</v>
      </c>
      <c r="B38" s="84"/>
      <c r="C38" s="57">
        <f t="shared" si="0"/>
        <v>645070</v>
      </c>
      <c r="D38" s="61">
        <v>245070</v>
      </c>
      <c r="E38" s="69">
        <v>0</v>
      </c>
      <c r="F38" s="69">
        <v>0</v>
      </c>
      <c r="G38" s="61">
        <v>400000</v>
      </c>
      <c r="H38" s="69">
        <v>0</v>
      </c>
      <c r="I38" s="69">
        <v>0</v>
      </c>
    </row>
    <row r="39" spans="1:9" s="1" customFormat="1" ht="27" customHeight="1">
      <c r="A39" s="55"/>
      <c r="B39" s="53" t="s">
        <v>222</v>
      </c>
      <c r="C39" s="77">
        <f t="shared" si="0"/>
        <v>243000</v>
      </c>
      <c r="D39" s="64">
        <v>243000</v>
      </c>
      <c r="E39" s="113">
        <v>0</v>
      </c>
      <c r="F39" s="113">
        <v>0</v>
      </c>
      <c r="G39" s="64">
        <v>0</v>
      </c>
      <c r="H39" s="113">
        <v>0</v>
      </c>
      <c r="I39" s="113">
        <v>0</v>
      </c>
    </row>
    <row r="40" spans="1:9" ht="19.5" customHeight="1">
      <c r="A40" s="58"/>
      <c r="B40" s="83" t="s">
        <v>113</v>
      </c>
      <c r="C40" s="77">
        <f t="shared" si="0"/>
        <v>470</v>
      </c>
      <c r="D40" s="62">
        <v>470</v>
      </c>
      <c r="E40" s="68">
        <v>0</v>
      </c>
      <c r="F40" s="68">
        <v>0</v>
      </c>
      <c r="G40" s="62">
        <v>0</v>
      </c>
      <c r="H40" s="68">
        <v>0</v>
      </c>
      <c r="I40" s="68">
        <v>0</v>
      </c>
    </row>
    <row r="41" spans="1:9" ht="19.5" customHeight="1">
      <c r="A41" s="58"/>
      <c r="B41" s="83" t="s">
        <v>110</v>
      </c>
      <c r="C41" s="77">
        <f>SUM(D41,G41)</f>
        <v>1600</v>
      </c>
      <c r="D41" s="62">
        <v>1600</v>
      </c>
      <c r="E41" s="68">
        <v>0</v>
      </c>
      <c r="F41" s="68">
        <v>0</v>
      </c>
      <c r="G41" s="62">
        <v>0</v>
      </c>
      <c r="H41" s="68">
        <v>0</v>
      </c>
      <c r="I41" s="68">
        <v>0</v>
      </c>
    </row>
    <row r="42" spans="1:9" ht="49.5" customHeight="1">
      <c r="A42" s="58"/>
      <c r="B42" s="83" t="s">
        <v>172</v>
      </c>
      <c r="C42" s="77">
        <f>SUM(D42,G42)</f>
        <v>400000</v>
      </c>
      <c r="D42" s="62">
        <v>0</v>
      </c>
      <c r="E42" s="68">
        <v>0</v>
      </c>
      <c r="F42" s="68">
        <v>0</v>
      </c>
      <c r="G42" s="62">
        <v>400000</v>
      </c>
      <c r="H42" s="68">
        <v>0</v>
      </c>
      <c r="I42" s="68">
        <v>0</v>
      </c>
    </row>
    <row r="43" spans="1:9" s="1" customFormat="1" ht="25.5" customHeight="1">
      <c r="A43" s="55" t="s">
        <v>112</v>
      </c>
      <c r="B43" s="52"/>
      <c r="C43" s="57">
        <f t="shared" si="0"/>
        <v>2486250</v>
      </c>
      <c r="D43" s="61">
        <v>2486250</v>
      </c>
      <c r="E43" s="61">
        <v>2462200</v>
      </c>
      <c r="F43" s="69">
        <v>0</v>
      </c>
      <c r="G43" s="61">
        <v>0</v>
      </c>
      <c r="H43" s="69">
        <v>0</v>
      </c>
      <c r="I43" s="69">
        <v>0</v>
      </c>
    </row>
    <row r="44" spans="1:9" ht="27" customHeight="1">
      <c r="A44" s="66"/>
      <c r="B44" s="53" t="s">
        <v>222</v>
      </c>
      <c r="C44" s="77">
        <f t="shared" si="0"/>
        <v>17000</v>
      </c>
      <c r="D44" s="64">
        <v>17000</v>
      </c>
      <c r="E44" s="10">
        <v>0</v>
      </c>
      <c r="F44" s="10">
        <v>0</v>
      </c>
      <c r="G44" s="64">
        <v>0</v>
      </c>
      <c r="H44" s="10">
        <v>0</v>
      </c>
      <c r="I44" s="10">
        <v>0</v>
      </c>
    </row>
    <row r="45" spans="1:9" ht="23.25" customHeight="1">
      <c r="A45" s="58"/>
      <c r="B45" s="59" t="s">
        <v>113</v>
      </c>
      <c r="C45" s="77">
        <f t="shared" si="0"/>
        <v>300</v>
      </c>
      <c r="D45" s="116">
        <v>300</v>
      </c>
      <c r="E45" s="10">
        <v>0</v>
      </c>
      <c r="F45" s="10">
        <v>0</v>
      </c>
      <c r="G45" s="62">
        <v>0</v>
      </c>
      <c r="H45" s="10">
        <v>0</v>
      </c>
      <c r="I45" s="10">
        <v>0</v>
      </c>
    </row>
    <row r="46" spans="1:9" ht="28.5" customHeight="1">
      <c r="A46" s="58"/>
      <c r="B46" s="59" t="s">
        <v>110</v>
      </c>
      <c r="C46" s="77">
        <f t="shared" si="0"/>
        <v>250</v>
      </c>
      <c r="D46" s="116">
        <v>250</v>
      </c>
      <c r="E46" s="10">
        <v>0</v>
      </c>
      <c r="F46" s="10">
        <v>0</v>
      </c>
      <c r="G46" s="62">
        <v>0</v>
      </c>
      <c r="H46" s="10">
        <v>0</v>
      </c>
      <c r="I46" s="10">
        <v>0</v>
      </c>
    </row>
    <row r="47" spans="1:9" ht="62.25" customHeight="1">
      <c r="A47" s="58"/>
      <c r="B47" s="59" t="s">
        <v>93</v>
      </c>
      <c r="C47" s="77">
        <f t="shared" si="0"/>
        <v>2290500</v>
      </c>
      <c r="D47" s="116">
        <v>2290500</v>
      </c>
      <c r="E47" s="116">
        <v>2290500</v>
      </c>
      <c r="F47" s="68">
        <v>0</v>
      </c>
      <c r="G47" s="62">
        <v>0</v>
      </c>
      <c r="H47" s="68">
        <v>0</v>
      </c>
      <c r="I47" s="68">
        <v>0</v>
      </c>
    </row>
    <row r="48" spans="1:9" ht="44.25" customHeight="1">
      <c r="A48" s="58"/>
      <c r="B48" s="59" t="s">
        <v>114</v>
      </c>
      <c r="C48" s="77">
        <f t="shared" si="0"/>
        <v>171700</v>
      </c>
      <c r="D48" s="116">
        <v>171700</v>
      </c>
      <c r="E48" s="116">
        <v>171700</v>
      </c>
      <c r="F48" s="68">
        <v>0</v>
      </c>
      <c r="G48" s="62">
        <v>0</v>
      </c>
      <c r="H48" s="68">
        <v>0</v>
      </c>
      <c r="I48" s="68">
        <v>0</v>
      </c>
    </row>
    <row r="49" spans="1:9" ht="69.75" customHeight="1">
      <c r="A49" s="58"/>
      <c r="B49" s="59" t="s">
        <v>115</v>
      </c>
      <c r="C49" s="77">
        <f t="shared" si="0"/>
        <v>6500</v>
      </c>
      <c r="D49" s="116">
        <v>6500</v>
      </c>
      <c r="E49" s="68">
        <v>0</v>
      </c>
      <c r="F49" s="68">
        <v>0</v>
      </c>
      <c r="G49" s="62">
        <v>0</v>
      </c>
      <c r="H49" s="68">
        <v>0</v>
      </c>
      <c r="I49" s="68">
        <v>0</v>
      </c>
    </row>
    <row r="50" spans="1:9" s="1" customFormat="1" ht="23.25" customHeight="1">
      <c r="A50" s="55" t="s">
        <v>173</v>
      </c>
      <c r="B50" s="52"/>
      <c r="C50" s="134">
        <f>SUM(D50,G50)</f>
        <v>101785.31</v>
      </c>
      <c r="D50" s="135">
        <f>SUM(E50:F50)</f>
        <v>101785.31</v>
      </c>
      <c r="E50" s="135">
        <v>5117.7</v>
      </c>
      <c r="F50" s="135">
        <v>96667.61</v>
      </c>
      <c r="G50" s="61">
        <v>0</v>
      </c>
      <c r="H50" s="69">
        <v>0</v>
      </c>
      <c r="I50" s="69">
        <v>0</v>
      </c>
    </row>
    <row r="51" spans="1:9" ht="84.75" customHeight="1">
      <c r="A51" s="58" t="s">
        <v>175</v>
      </c>
      <c r="B51" s="59" t="s">
        <v>223</v>
      </c>
      <c r="C51" s="136">
        <f>SUM(D51,G51)</f>
        <v>101785.31</v>
      </c>
      <c r="D51" s="137">
        <f>SUM(E51:F51)</f>
        <v>101785.31</v>
      </c>
      <c r="E51" s="137">
        <v>5117.7</v>
      </c>
      <c r="F51" s="137">
        <v>96667.61</v>
      </c>
      <c r="G51" s="62"/>
      <c r="H51" s="68"/>
      <c r="I51" s="68"/>
    </row>
    <row r="52" spans="1:9" s="1" customFormat="1" ht="23.25" customHeight="1">
      <c r="A52" s="55" t="s">
        <v>120</v>
      </c>
      <c r="B52" s="52"/>
      <c r="C52" s="57">
        <f t="shared" si="0"/>
        <v>40000</v>
      </c>
      <c r="D52" s="65">
        <v>40000</v>
      </c>
      <c r="E52" s="69">
        <v>0</v>
      </c>
      <c r="F52" s="69">
        <v>0</v>
      </c>
      <c r="G52" s="61">
        <v>0</v>
      </c>
      <c r="H52" s="69">
        <v>0</v>
      </c>
      <c r="I52" s="69">
        <v>0</v>
      </c>
    </row>
    <row r="53" spans="1:9" ht="36" customHeight="1">
      <c r="A53" s="58"/>
      <c r="B53" s="59" t="s">
        <v>174</v>
      </c>
      <c r="C53" s="77">
        <f t="shared" si="0"/>
        <v>40000</v>
      </c>
      <c r="D53" s="116">
        <v>40000</v>
      </c>
      <c r="E53" s="68">
        <v>0</v>
      </c>
      <c r="F53" s="68">
        <v>0</v>
      </c>
      <c r="G53" s="62">
        <v>0</v>
      </c>
      <c r="H53" s="68">
        <v>0</v>
      </c>
      <c r="I53" s="68">
        <v>0</v>
      </c>
    </row>
    <row r="54" spans="1:9" s="12" customFormat="1" ht="19.5" customHeight="1">
      <c r="A54" s="181" t="s">
        <v>9</v>
      </c>
      <c r="B54" s="181"/>
      <c r="C54" s="139">
        <f t="shared" si="0"/>
        <v>29185785.31</v>
      </c>
      <c r="D54" s="138">
        <f>SUM(D10,D12,D14,D17,D19,D35,D38,D43,D50,D52)</f>
        <v>28785785.31</v>
      </c>
      <c r="E54" s="138">
        <f>SUM(E10,E12,E14,E17,E19,E35,E38,E43,E50,E52)</f>
        <v>2538298.7</v>
      </c>
      <c r="F54" s="138">
        <f>SUM(F10,F12,F14,F17,F19,F35,F38,F43,F50,F52)</f>
        <v>96667.61</v>
      </c>
      <c r="G54" s="138">
        <f>SUM(G10,G12,G14,G17,G19,G35,G38,G43,G50,G52)</f>
        <v>400000</v>
      </c>
      <c r="H54" s="67">
        <v>0</v>
      </c>
      <c r="I54" s="67">
        <v>0</v>
      </c>
    </row>
    <row r="55" ht="12.75">
      <c r="B55" s="2"/>
    </row>
    <row r="56" spans="1:2" ht="12.75">
      <c r="A56" s="3" t="s">
        <v>5</v>
      </c>
      <c r="B56" s="2"/>
    </row>
    <row r="57" ht="12.75">
      <c r="B57" s="2"/>
    </row>
    <row r="58" spans="2:6" ht="12.75">
      <c r="B58" s="2"/>
      <c r="E58" s="148"/>
      <c r="F58" s="157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</sheetData>
  <mergeCells count="10">
    <mergeCell ref="A54:B54"/>
    <mergeCell ref="G7:G8"/>
    <mergeCell ref="H7:I7"/>
    <mergeCell ref="D7:D8"/>
    <mergeCell ref="E7:F7"/>
    <mergeCell ref="A5:A6"/>
    <mergeCell ref="B5:B6"/>
    <mergeCell ref="C5:I5"/>
    <mergeCell ref="C6:C8"/>
    <mergeCell ref="D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F3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4" width="17.140625" style="2" customWidth="1"/>
    <col min="5" max="16384" width="9.140625" style="2" customWidth="1"/>
  </cols>
  <sheetData>
    <row r="1" ht="17.25" customHeight="1">
      <c r="B1" s="2" t="s">
        <v>167</v>
      </c>
    </row>
    <row r="2" ht="12.75" customHeight="1">
      <c r="C2" s="2" t="s">
        <v>176</v>
      </c>
    </row>
    <row r="3" ht="29.25" customHeight="1"/>
    <row r="4" spans="1:4" ht="27" customHeight="1">
      <c r="A4" s="190" t="s">
        <v>177</v>
      </c>
      <c r="B4" s="190"/>
      <c r="C4" s="190"/>
      <c r="D4" s="190"/>
    </row>
    <row r="5" ht="13.5" customHeight="1">
      <c r="A5" s="15"/>
    </row>
    <row r="6" ht="12.75">
      <c r="D6" s="16"/>
    </row>
    <row r="7" spans="1:4" ht="15" customHeight="1">
      <c r="A7" s="191" t="s">
        <v>11</v>
      </c>
      <c r="B7" s="191" t="s">
        <v>12</v>
      </c>
      <c r="C7" s="192" t="s">
        <v>13</v>
      </c>
      <c r="D7" s="192" t="s">
        <v>178</v>
      </c>
    </row>
    <row r="8" spans="1:4" ht="15" customHeight="1">
      <c r="A8" s="191"/>
      <c r="B8" s="191"/>
      <c r="C8" s="191"/>
      <c r="D8" s="192"/>
    </row>
    <row r="9" spans="1:4" ht="15.75" customHeight="1">
      <c r="A9" s="191"/>
      <c r="B9" s="191"/>
      <c r="C9" s="191"/>
      <c r="D9" s="192"/>
    </row>
    <row r="10" spans="1:4" s="18" customFormat="1" ht="19.5" customHeight="1">
      <c r="A10" s="74">
        <v>1</v>
      </c>
      <c r="B10" s="74">
        <v>2</v>
      </c>
      <c r="C10" s="74">
        <v>3</v>
      </c>
      <c r="D10" s="75">
        <v>4</v>
      </c>
    </row>
    <row r="11" spans="1:4" s="21" customFormat="1" ht="13.5" customHeight="1">
      <c r="A11" s="19" t="s">
        <v>14</v>
      </c>
      <c r="B11" s="20" t="s">
        <v>15</v>
      </c>
      <c r="C11" s="19"/>
      <c r="D11" s="140">
        <v>29185785.31</v>
      </c>
    </row>
    <row r="12" spans="1:4" ht="15.75" customHeight="1">
      <c r="A12" s="19" t="s">
        <v>16</v>
      </c>
      <c r="B12" s="20" t="s">
        <v>17</v>
      </c>
      <c r="C12" s="19"/>
      <c r="D12" s="140">
        <v>32247955.31</v>
      </c>
    </row>
    <row r="13" spans="1:4" ht="14.25" customHeight="1">
      <c r="A13" s="19" t="s">
        <v>18</v>
      </c>
      <c r="B13" s="20" t="s">
        <v>19</v>
      </c>
      <c r="C13" s="22"/>
      <c r="D13" s="156">
        <v>-3062170</v>
      </c>
    </row>
    <row r="14" spans="1:4" ht="18.75" customHeight="1">
      <c r="A14" s="186" t="s">
        <v>20</v>
      </c>
      <c r="B14" s="187"/>
      <c r="C14" s="22"/>
      <c r="D14" s="154">
        <f>SUM(D15:D22)</f>
        <v>4265570</v>
      </c>
    </row>
    <row r="15" spans="1:4" ht="21.75" customHeight="1">
      <c r="A15" s="19" t="s">
        <v>14</v>
      </c>
      <c r="B15" s="23" t="s">
        <v>21</v>
      </c>
      <c r="C15" s="19" t="s">
        <v>22</v>
      </c>
      <c r="D15" s="154">
        <v>3500000</v>
      </c>
    </row>
    <row r="16" spans="1:4" ht="18.75" customHeight="1">
      <c r="A16" s="24" t="s">
        <v>16</v>
      </c>
      <c r="B16" s="22" t="s">
        <v>23</v>
      </c>
      <c r="C16" s="19" t="s">
        <v>22</v>
      </c>
      <c r="D16" s="153">
        <v>142100</v>
      </c>
    </row>
    <row r="17" spans="1:4" ht="31.5" customHeight="1">
      <c r="A17" s="19" t="s">
        <v>18</v>
      </c>
      <c r="B17" s="25" t="s">
        <v>24</v>
      </c>
      <c r="C17" s="19" t="s">
        <v>25</v>
      </c>
      <c r="D17" s="127"/>
    </row>
    <row r="18" spans="1:4" ht="15.75" customHeight="1">
      <c r="A18" s="24" t="s">
        <v>26</v>
      </c>
      <c r="B18" s="22" t="s">
        <v>27</v>
      </c>
      <c r="C18" s="19" t="s">
        <v>28</v>
      </c>
      <c r="D18" s="127"/>
    </row>
    <row r="19" spans="1:4" ht="15" customHeight="1">
      <c r="A19" s="19" t="s">
        <v>29</v>
      </c>
      <c r="B19" s="22" t="s">
        <v>30</v>
      </c>
      <c r="C19" s="19" t="s">
        <v>31</v>
      </c>
      <c r="D19" s="127"/>
    </row>
    <row r="20" spans="1:4" ht="16.5" customHeight="1">
      <c r="A20" s="24" t="s">
        <v>32</v>
      </c>
      <c r="B20" s="22" t="s">
        <v>33</v>
      </c>
      <c r="C20" s="19" t="s">
        <v>34</v>
      </c>
      <c r="D20" s="128"/>
    </row>
    <row r="21" spans="1:4" ht="15" customHeight="1">
      <c r="A21" s="19" t="s">
        <v>35</v>
      </c>
      <c r="B21" s="22" t="s">
        <v>36</v>
      </c>
      <c r="C21" s="19" t="s">
        <v>37</v>
      </c>
      <c r="D21" s="129"/>
    </row>
    <row r="22" spans="1:4" ht="15" customHeight="1">
      <c r="A22" s="19" t="s">
        <v>38</v>
      </c>
      <c r="B22" s="26" t="s">
        <v>39</v>
      </c>
      <c r="C22" s="19" t="s">
        <v>169</v>
      </c>
      <c r="D22" s="155">
        <v>623470</v>
      </c>
    </row>
    <row r="23" spans="1:4" ht="18.75" customHeight="1">
      <c r="A23" s="186" t="s">
        <v>40</v>
      </c>
      <c r="B23" s="187"/>
      <c r="C23" s="19"/>
      <c r="D23" s="155">
        <f>SUM(D24:D30)</f>
        <v>1203400</v>
      </c>
    </row>
    <row r="24" spans="1:4" ht="16.5" customHeight="1">
      <c r="A24" s="19" t="s">
        <v>14</v>
      </c>
      <c r="B24" s="22" t="s">
        <v>41</v>
      </c>
      <c r="C24" s="19" t="s">
        <v>42</v>
      </c>
      <c r="D24" s="155">
        <v>1203400</v>
      </c>
    </row>
    <row r="25" spans="1:4" ht="13.5" customHeight="1">
      <c r="A25" s="24" t="s">
        <v>16</v>
      </c>
      <c r="B25" s="27" t="s">
        <v>43</v>
      </c>
      <c r="C25" s="24" t="s">
        <v>42</v>
      </c>
      <c r="D25" s="27"/>
    </row>
    <row r="26" spans="1:4" ht="38.25" customHeight="1">
      <c r="A26" s="19" t="s">
        <v>18</v>
      </c>
      <c r="B26" s="28" t="s">
        <v>44</v>
      </c>
      <c r="C26" s="19" t="s">
        <v>45</v>
      </c>
      <c r="D26" s="22"/>
    </row>
    <row r="27" spans="1:4" ht="14.25" customHeight="1">
      <c r="A27" s="24" t="s">
        <v>26</v>
      </c>
      <c r="B27" s="27" t="s">
        <v>46</v>
      </c>
      <c r="C27" s="24" t="s">
        <v>47</v>
      </c>
      <c r="D27" s="27"/>
    </row>
    <row r="28" spans="1:4" ht="15.75" customHeight="1">
      <c r="A28" s="19" t="s">
        <v>29</v>
      </c>
      <c r="B28" s="22" t="s">
        <v>48</v>
      </c>
      <c r="C28" s="19" t="s">
        <v>49</v>
      </c>
      <c r="D28" s="22"/>
    </row>
    <row r="29" spans="1:4" ht="15" customHeight="1">
      <c r="A29" s="29" t="s">
        <v>32</v>
      </c>
      <c r="B29" s="26" t="s">
        <v>50</v>
      </c>
      <c r="C29" s="29" t="s">
        <v>51</v>
      </c>
      <c r="D29" s="141"/>
    </row>
    <row r="30" spans="1:6" ht="16.5" customHeight="1">
      <c r="A30" s="29" t="s">
        <v>35</v>
      </c>
      <c r="B30" s="26" t="s">
        <v>52</v>
      </c>
      <c r="C30" s="30" t="s">
        <v>53</v>
      </c>
      <c r="D30" s="142"/>
      <c r="E30" s="31"/>
      <c r="F30" s="31"/>
    </row>
    <row r="31" spans="1:3" ht="12.75">
      <c r="A31" s="32"/>
      <c r="B31" s="33"/>
      <c r="C31" s="34"/>
    </row>
    <row r="32" spans="1:4" ht="16.5" customHeight="1">
      <c r="A32" s="35"/>
      <c r="B32" s="188"/>
      <c r="C32" s="189"/>
      <c r="D32" s="189"/>
    </row>
  </sheetData>
  <sheetProtection/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2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1.28125" style="2" customWidth="1"/>
    <col min="2" max="2" width="12.421875" style="2" customWidth="1"/>
    <col min="3" max="3" width="42.7109375" style="2" customWidth="1"/>
    <col min="4" max="4" width="14.28125" style="2" customWidth="1"/>
    <col min="5" max="5" width="14.8515625" style="2" customWidth="1"/>
    <col min="6" max="6" width="13.57421875" style="2" customWidth="1"/>
    <col min="7" max="7" width="15.8515625" style="0" customWidth="1"/>
  </cols>
  <sheetData>
    <row r="1" ht="12.75">
      <c r="E1" s="2" t="s">
        <v>168</v>
      </c>
    </row>
    <row r="2" ht="12.75">
      <c r="E2" s="2" t="s">
        <v>179</v>
      </c>
    </row>
    <row r="3" spans="1:7" ht="48.75" customHeight="1">
      <c r="A3" s="169" t="s">
        <v>59</v>
      </c>
      <c r="B3" s="169"/>
      <c r="C3" s="169"/>
      <c r="D3" s="169"/>
      <c r="E3" s="169"/>
      <c r="F3" s="169"/>
      <c r="G3" s="169"/>
    </row>
    <row r="4" ht="12.75">
      <c r="G4" s="36"/>
    </row>
    <row r="5" spans="1:7" s="37" customFormat="1" ht="20.25" customHeight="1">
      <c r="A5" s="191" t="s">
        <v>0</v>
      </c>
      <c r="B5" s="191" t="s">
        <v>6</v>
      </c>
      <c r="C5" s="191" t="s">
        <v>56</v>
      </c>
      <c r="D5" s="192" t="s">
        <v>54</v>
      </c>
      <c r="E5" s="192" t="s">
        <v>60</v>
      </c>
      <c r="F5" s="192" t="s">
        <v>55</v>
      </c>
      <c r="G5" s="192"/>
    </row>
    <row r="6" spans="1:7" s="37" customFormat="1" ht="65.25" customHeight="1">
      <c r="A6" s="191"/>
      <c r="B6" s="191"/>
      <c r="C6" s="191"/>
      <c r="D6" s="191"/>
      <c r="E6" s="192"/>
      <c r="F6" s="17" t="s">
        <v>57</v>
      </c>
      <c r="G6" s="17" t="s">
        <v>58</v>
      </c>
    </row>
    <row r="7" spans="1:7" ht="17.2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s="1" customFormat="1" ht="59.25" customHeight="1">
      <c r="A8" s="73">
        <v>750</v>
      </c>
      <c r="B8" s="73">
        <v>75011</v>
      </c>
      <c r="C8" s="52" t="s">
        <v>93</v>
      </c>
      <c r="D8" s="87">
        <v>69362</v>
      </c>
      <c r="E8" s="130"/>
      <c r="F8" s="130"/>
      <c r="G8" s="131"/>
    </row>
    <row r="9" spans="1:7" ht="19.5" customHeight="1">
      <c r="A9" s="73" t="s">
        <v>147</v>
      </c>
      <c r="B9" s="82">
        <v>75011</v>
      </c>
      <c r="C9" s="86" t="s">
        <v>124</v>
      </c>
      <c r="D9" s="126"/>
      <c r="E9" s="132">
        <f>SUM(F9:G9)</f>
        <v>69362</v>
      </c>
      <c r="F9" s="132">
        <v>69362</v>
      </c>
      <c r="G9" s="132">
        <v>0</v>
      </c>
    </row>
    <row r="10" spans="1:7" s="1" customFormat="1" ht="60" customHeight="1">
      <c r="A10" s="73">
        <v>751</v>
      </c>
      <c r="B10" s="73">
        <v>75101</v>
      </c>
      <c r="C10" s="52" t="s">
        <v>93</v>
      </c>
      <c r="D10" s="87">
        <v>1619</v>
      </c>
      <c r="E10" s="80"/>
      <c r="F10" s="80"/>
      <c r="G10" s="104"/>
    </row>
    <row r="11" spans="1:7" ht="29.25" customHeight="1">
      <c r="A11" s="73" t="s">
        <v>147</v>
      </c>
      <c r="B11" s="82">
        <v>75101</v>
      </c>
      <c r="C11" s="86" t="s">
        <v>164</v>
      </c>
      <c r="D11" s="87"/>
      <c r="E11" s="114">
        <f>SUM(F11:G11)</f>
        <v>1619</v>
      </c>
      <c r="F11" s="114">
        <v>1619</v>
      </c>
      <c r="G11" s="114">
        <v>0</v>
      </c>
    </row>
    <row r="12" spans="1:7" s="1" customFormat="1" ht="64.5" customHeight="1">
      <c r="A12" s="73">
        <v>852</v>
      </c>
      <c r="B12" s="73">
        <v>85212</v>
      </c>
      <c r="C12" s="52" t="s">
        <v>93</v>
      </c>
      <c r="D12" s="87">
        <v>2226000</v>
      </c>
      <c r="E12" s="87"/>
      <c r="F12" s="87"/>
      <c r="G12" s="87"/>
    </row>
    <row r="13" spans="1:7" ht="72.75" customHeight="1">
      <c r="A13" s="73" t="s">
        <v>147</v>
      </c>
      <c r="B13" s="82">
        <v>85212</v>
      </c>
      <c r="C13" s="85" t="s">
        <v>165</v>
      </c>
      <c r="D13" s="80"/>
      <c r="E13" s="114">
        <f>SUM(F13:G13)</f>
        <v>2226000</v>
      </c>
      <c r="F13" s="114">
        <v>2226000</v>
      </c>
      <c r="G13" s="114">
        <v>0</v>
      </c>
    </row>
    <row r="14" spans="1:7" s="1" customFormat="1" ht="66.75" customHeight="1">
      <c r="A14" s="73" t="s">
        <v>147</v>
      </c>
      <c r="B14" s="73">
        <v>85213</v>
      </c>
      <c r="C14" s="52" t="s">
        <v>93</v>
      </c>
      <c r="D14" s="87">
        <v>6500</v>
      </c>
      <c r="E14" s="87"/>
      <c r="F14" s="87"/>
      <c r="G14" s="87"/>
    </row>
    <row r="15" spans="1:7" ht="85.5" customHeight="1">
      <c r="A15" s="73" t="s">
        <v>147</v>
      </c>
      <c r="B15" s="82">
        <v>85213</v>
      </c>
      <c r="C15" s="72" t="s">
        <v>166</v>
      </c>
      <c r="D15" s="80"/>
      <c r="E15" s="114">
        <f>SUM(F15:G15)</f>
        <v>6500</v>
      </c>
      <c r="F15" s="114">
        <v>6500</v>
      </c>
      <c r="G15" s="114">
        <v>0</v>
      </c>
    </row>
    <row r="16" spans="1:7" s="1" customFormat="1" ht="58.5" customHeight="1">
      <c r="A16" s="73" t="s">
        <v>147</v>
      </c>
      <c r="B16" s="73">
        <v>85228</v>
      </c>
      <c r="C16" s="52" t="s">
        <v>93</v>
      </c>
      <c r="D16" s="87">
        <v>58000</v>
      </c>
      <c r="E16" s="87"/>
      <c r="F16" s="87"/>
      <c r="G16" s="87"/>
    </row>
    <row r="17" spans="1:7" ht="32.25" customHeight="1">
      <c r="A17" s="73" t="s">
        <v>147</v>
      </c>
      <c r="B17" s="82">
        <v>85228</v>
      </c>
      <c r="C17" s="72" t="s">
        <v>119</v>
      </c>
      <c r="D17" s="133"/>
      <c r="E17" s="114">
        <f>SUM(F17:G17)</f>
        <v>58000</v>
      </c>
      <c r="F17" s="114">
        <v>58000</v>
      </c>
      <c r="G17" s="114">
        <v>0</v>
      </c>
    </row>
    <row r="18" spans="1:7" ht="19.5" customHeight="1">
      <c r="A18" s="193" t="s">
        <v>1</v>
      </c>
      <c r="B18" s="167"/>
      <c r="C18" s="168"/>
      <c r="D18" s="124">
        <f>SUM(D8,D10,D12,D14,D16)</f>
        <v>2361481</v>
      </c>
      <c r="E18" s="79">
        <f>SUM(E9,E11,E13,E15,E17)</f>
        <v>2361481</v>
      </c>
      <c r="F18" s="79">
        <f>SUM(F9,F11,F13,F15,F17)</f>
        <v>2361481</v>
      </c>
      <c r="G18" s="79">
        <f>SUM(G9,G11,G13,G15,G17)</f>
        <v>0</v>
      </c>
    </row>
    <row r="20" ht="12.75">
      <c r="A20" s="4"/>
    </row>
  </sheetData>
  <sheetProtection/>
  <mergeCells count="8">
    <mergeCell ref="A18:C18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E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186</v>
      </c>
    </row>
    <row r="2" ht="12.75">
      <c r="D2" t="s">
        <v>181</v>
      </c>
    </row>
    <row r="3" spans="1:5" ht="77.25" customHeight="1">
      <c r="A3" s="190" t="s">
        <v>180</v>
      </c>
      <c r="B3" s="190"/>
      <c r="C3" s="190"/>
      <c r="D3" s="190"/>
      <c r="E3" s="190"/>
    </row>
    <row r="4" spans="4:5" ht="19.5" customHeight="1">
      <c r="D4" s="2"/>
      <c r="E4" s="41"/>
    </row>
    <row r="5" spans="1:5" ht="19.5" customHeight="1">
      <c r="A5" s="191" t="s">
        <v>11</v>
      </c>
      <c r="B5" s="191" t="s">
        <v>0</v>
      </c>
      <c r="C5" s="191" t="s">
        <v>6</v>
      </c>
      <c r="D5" s="192" t="s">
        <v>61</v>
      </c>
      <c r="E5" s="171" t="s">
        <v>62</v>
      </c>
    </row>
    <row r="6" spans="1:5" ht="19.5" customHeight="1">
      <c r="A6" s="191"/>
      <c r="B6" s="191"/>
      <c r="C6" s="191"/>
      <c r="D6" s="192"/>
      <c r="E6" s="158"/>
    </row>
    <row r="7" spans="1:5" ht="19.5" customHeight="1">
      <c r="A7" s="191"/>
      <c r="B7" s="191"/>
      <c r="C7" s="191"/>
      <c r="D7" s="192"/>
      <c r="E7" s="159"/>
    </row>
    <row r="8" spans="1:5" ht="17.25" customHeight="1">
      <c r="A8" s="76">
        <v>1</v>
      </c>
      <c r="B8" s="76">
        <v>2</v>
      </c>
      <c r="C8" s="76">
        <v>3</v>
      </c>
      <c r="D8" s="76">
        <v>4</v>
      </c>
      <c r="E8" s="76">
        <v>5</v>
      </c>
    </row>
    <row r="9" spans="1:5" s="96" customFormat="1" ht="30" customHeight="1">
      <c r="A9" s="108" t="s">
        <v>14</v>
      </c>
      <c r="B9" s="108">
        <v>921</v>
      </c>
      <c r="C9" s="108">
        <v>92116</v>
      </c>
      <c r="D9" s="109" t="s">
        <v>163</v>
      </c>
      <c r="E9" s="144">
        <v>313000</v>
      </c>
    </row>
    <row r="10" spans="1:5" ht="30" customHeight="1">
      <c r="A10" s="43"/>
      <c r="B10" s="43"/>
      <c r="C10" s="43"/>
      <c r="D10" s="43"/>
      <c r="E10" s="81"/>
    </row>
    <row r="11" spans="1:5" ht="30" customHeight="1">
      <c r="A11" s="110"/>
      <c r="B11" s="110"/>
      <c r="C11" s="110"/>
      <c r="D11" s="110"/>
      <c r="E11" s="111"/>
    </row>
    <row r="12" spans="1:5" ht="30" customHeight="1">
      <c r="A12" s="112"/>
      <c r="B12" s="112"/>
      <c r="C12" s="112"/>
      <c r="D12" s="112"/>
      <c r="E12" s="93"/>
    </row>
    <row r="13" spans="1:5" ht="30" customHeight="1">
      <c r="A13" s="112"/>
      <c r="B13" s="112"/>
      <c r="C13" s="112"/>
      <c r="D13" s="112"/>
      <c r="E13" s="93"/>
    </row>
    <row r="14" spans="1:5" s="2" customFormat="1" ht="30" customHeight="1">
      <c r="A14" s="191" t="s">
        <v>1</v>
      </c>
      <c r="B14" s="191"/>
      <c r="C14" s="191"/>
      <c r="D14" s="191"/>
      <c r="E14" s="67">
        <f>SUM(E9:E13)</f>
        <v>313000</v>
      </c>
    </row>
    <row r="16" ht="12.75">
      <c r="A16" s="4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P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187</v>
      </c>
    </row>
    <row r="2" ht="12.75">
      <c r="D2" t="s">
        <v>181</v>
      </c>
    </row>
    <row r="3" spans="1:5" ht="77.25" customHeight="1">
      <c r="A3" s="169" t="s">
        <v>182</v>
      </c>
      <c r="B3" s="169"/>
      <c r="C3" s="169"/>
      <c r="D3" s="169"/>
      <c r="E3" s="169"/>
    </row>
    <row r="4" spans="4:5" ht="19.5" customHeight="1">
      <c r="D4" s="2"/>
      <c r="E4" s="41"/>
    </row>
    <row r="5" spans="1:5" ht="19.5" customHeight="1">
      <c r="A5" s="191" t="s">
        <v>11</v>
      </c>
      <c r="B5" s="191" t="s">
        <v>0</v>
      </c>
      <c r="C5" s="191" t="s">
        <v>6</v>
      </c>
      <c r="D5" s="192" t="s">
        <v>12</v>
      </c>
      <c r="E5" s="192" t="s">
        <v>62</v>
      </c>
    </row>
    <row r="6" spans="1:5" ht="19.5" customHeight="1">
      <c r="A6" s="191"/>
      <c r="B6" s="191"/>
      <c r="C6" s="191"/>
      <c r="D6" s="192"/>
      <c r="E6" s="192"/>
    </row>
    <row r="7" spans="1:5" ht="19.5" customHeight="1">
      <c r="A7" s="191"/>
      <c r="B7" s="191"/>
      <c r="C7" s="191"/>
      <c r="D7" s="192"/>
      <c r="E7" s="192"/>
    </row>
    <row r="8" spans="1:5" ht="14.25" customHeight="1">
      <c r="A8" s="76">
        <v>1</v>
      </c>
      <c r="B8" s="76">
        <v>2</v>
      </c>
      <c r="C8" s="76">
        <v>3</v>
      </c>
      <c r="D8" s="76">
        <v>4</v>
      </c>
      <c r="E8" s="76">
        <v>5</v>
      </c>
    </row>
    <row r="9" spans="1:5" s="96" customFormat="1" ht="41.25" customHeight="1">
      <c r="A9" s="160" t="s">
        <v>156</v>
      </c>
      <c r="B9" s="160"/>
      <c r="C9" s="160"/>
      <c r="D9" s="103" t="s">
        <v>157</v>
      </c>
      <c r="E9" s="145">
        <f>SUM(E10:E14)</f>
        <v>742925</v>
      </c>
    </row>
    <row r="10" spans="1:6" ht="26.25" customHeight="1">
      <c r="A10" s="82" t="s">
        <v>14</v>
      </c>
      <c r="B10" s="89">
        <v>150</v>
      </c>
      <c r="C10" s="89">
        <v>15011</v>
      </c>
      <c r="D10" s="90" t="s">
        <v>159</v>
      </c>
      <c r="E10" s="143">
        <v>3285</v>
      </c>
      <c r="F10" s="148"/>
    </row>
    <row r="11" spans="1:6" ht="30" customHeight="1">
      <c r="A11" s="89" t="s">
        <v>16</v>
      </c>
      <c r="B11" s="89">
        <v>600</v>
      </c>
      <c r="C11" s="89">
        <v>60004</v>
      </c>
      <c r="D11" s="92" t="s">
        <v>160</v>
      </c>
      <c r="E11" s="143">
        <v>428000</v>
      </c>
      <c r="F11" s="149"/>
    </row>
    <row r="12" spans="1:6" ht="30" customHeight="1">
      <c r="A12" s="89" t="s">
        <v>18</v>
      </c>
      <c r="B12" s="89">
        <v>600</v>
      </c>
      <c r="C12" s="89">
        <v>60014</v>
      </c>
      <c r="D12" s="92" t="s">
        <v>185</v>
      </c>
      <c r="E12" s="143">
        <v>300000</v>
      </c>
      <c r="F12" s="148"/>
    </row>
    <row r="13" spans="1:6" ht="30" customHeight="1">
      <c r="A13" s="82" t="s">
        <v>26</v>
      </c>
      <c r="B13" s="89">
        <v>750</v>
      </c>
      <c r="C13" s="89">
        <v>75095</v>
      </c>
      <c r="D13" s="90" t="s">
        <v>159</v>
      </c>
      <c r="E13" s="143">
        <v>11640</v>
      </c>
      <c r="F13" s="148"/>
    </row>
    <row r="14" spans="1:5" ht="30" customHeight="1">
      <c r="A14" s="89"/>
      <c r="B14" s="89"/>
      <c r="C14" s="89"/>
      <c r="D14" s="92"/>
      <c r="E14" s="143"/>
    </row>
    <row r="15" spans="1:5" s="70" customFormat="1" ht="41.25" customHeight="1">
      <c r="A15" s="160" t="s">
        <v>158</v>
      </c>
      <c r="B15" s="160"/>
      <c r="C15" s="160"/>
      <c r="D15" s="103" t="s">
        <v>56</v>
      </c>
      <c r="E15" s="145">
        <f>SUM(E16:E17)</f>
        <v>105000</v>
      </c>
    </row>
    <row r="16" spans="1:6" s="70" customFormat="1" ht="41.25" customHeight="1">
      <c r="A16" s="106" t="s">
        <v>14</v>
      </c>
      <c r="B16" s="106">
        <v>921</v>
      </c>
      <c r="C16" s="106">
        <v>92195</v>
      </c>
      <c r="D16" s="107" t="s">
        <v>161</v>
      </c>
      <c r="E16" s="143">
        <v>5000</v>
      </c>
      <c r="F16" s="149"/>
    </row>
    <row r="17" spans="1:16" ht="69.75" customHeight="1">
      <c r="A17" s="89" t="s">
        <v>16</v>
      </c>
      <c r="B17" s="89">
        <v>926</v>
      </c>
      <c r="C17" s="89">
        <v>92605</v>
      </c>
      <c r="D17" s="90" t="s">
        <v>228</v>
      </c>
      <c r="E17" s="146">
        <v>100000</v>
      </c>
      <c r="F17" s="149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5" s="2" customFormat="1" ht="30" customHeight="1">
      <c r="A18" s="191" t="s">
        <v>1</v>
      </c>
      <c r="B18" s="191"/>
      <c r="C18" s="191"/>
      <c r="D18" s="191"/>
      <c r="E18" s="147">
        <f>SUM(E9,E15)</f>
        <v>847925</v>
      </c>
    </row>
    <row r="20" ht="12.75">
      <c r="A20" s="4"/>
    </row>
  </sheetData>
  <sheetProtection/>
  <mergeCells count="9">
    <mergeCell ref="A18:D18"/>
    <mergeCell ref="A3:E3"/>
    <mergeCell ref="A5:A7"/>
    <mergeCell ref="B5:B7"/>
    <mergeCell ref="C5:C7"/>
    <mergeCell ref="D5:D7"/>
    <mergeCell ref="E5:E7"/>
    <mergeCell ref="A9:C9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H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29.140625" style="0" customWidth="1"/>
    <col min="6" max="6" width="11.7109375" style="0" customWidth="1"/>
    <col min="7" max="7" width="10.57421875" style="0" customWidth="1"/>
    <col min="8" max="8" width="11.8515625" style="0" customWidth="1"/>
  </cols>
  <sheetData>
    <row r="1" ht="12.75">
      <c r="E1" t="s">
        <v>189</v>
      </c>
    </row>
    <row r="2" ht="12.75">
      <c r="F2" t="s">
        <v>183</v>
      </c>
    </row>
    <row r="3" ht="7.5" customHeight="1"/>
    <row r="4" spans="1:7" ht="16.5">
      <c r="A4" s="161" t="s">
        <v>226</v>
      </c>
      <c r="B4" s="161"/>
      <c r="C4" s="161"/>
      <c r="D4" s="161"/>
      <c r="E4" s="161"/>
      <c r="F4" s="161"/>
      <c r="G4" s="161"/>
    </row>
    <row r="5" spans="1:7" ht="6" customHeight="1">
      <c r="A5" s="40"/>
      <c r="B5" s="40"/>
      <c r="C5" s="40"/>
      <c r="D5" s="40"/>
      <c r="E5" s="40"/>
      <c r="F5" s="40"/>
      <c r="G5" s="40"/>
    </row>
    <row r="6" spans="1:8" ht="12.75">
      <c r="A6" s="2"/>
      <c r="B6" s="2"/>
      <c r="C6" s="2"/>
      <c r="D6" s="2"/>
      <c r="E6" s="2"/>
      <c r="F6" s="2"/>
      <c r="G6" s="2"/>
      <c r="H6" s="36"/>
    </row>
    <row r="7" spans="1:8" ht="15" customHeight="1">
      <c r="A7" s="162" t="s">
        <v>11</v>
      </c>
      <c r="B7" s="171" t="s">
        <v>63</v>
      </c>
      <c r="C7" s="171" t="s">
        <v>66</v>
      </c>
      <c r="D7" s="194" t="s">
        <v>67</v>
      </c>
      <c r="E7" s="195"/>
      <c r="F7" s="194" t="s">
        <v>85</v>
      </c>
      <c r="G7" s="196"/>
      <c r="H7" s="171" t="s">
        <v>68</v>
      </c>
    </row>
    <row r="8" spans="1:8" ht="15" customHeight="1">
      <c r="A8" s="163"/>
      <c r="B8" s="165"/>
      <c r="C8" s="158"/>
      <c r="D8" s="171" t="s">
        <v>64</v>
      </c>
      <c r="E8" s="50" t="s">
        <v>8</v>
      </c>
      <c r="F8" s="171" t="s">
        <v>64</v>
      </c>
      <c r="G8" s="17" t="s">
        <v>8</v>
      </c>
      <c r="H8" s="158"/>
    </row>
    <row r="9" spans="1:8" ht="18" customHeight="1">
      <c r="A9" s="163"/>
      <c r="B9" s="165"/>
      <c r="C9" s="158"/>
      <c r="D9" s="158"/>
      <c r="E9" s="171" t="s">
        <v>86</v>
      </c>
      <c r="F9" s="158"/>
      <c r="G9" s="171" t="s">
        <v>87</v>
      </c>
      <c r="H9" s="158"/>
    </row>
    <row r="10" spans="1:8" ht="42" customHeight="1">
      <c r="A10" s="164"/>
      <c r="B10" s="166"/>
      <c r="C10" s="159"/>
      <c r="D10" s="159"/>
      <c r="E10" s="159"/>
      <c r="F10" s="159"/>
      <c r="G10" s="159"/>
      <c r="H10" s="159"/>
    </row>
    <row r="11" spans="1:8" ht="14.2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</row>
    <row r="12" spans="1:8" ht="19.5" customHeight="1">
      <c r="A12" s="44">
        <v>1</v>
      </c>
      <c r="B12" s="38" t="s">
        <v>155</v>
      </c>
      <c r="C12" s="150">
        <v>6127.11</v>
      </c>
      <c r="D12" s="150">
        <v>1909000</v>
      </c>
      <c r="E12" s="150"/>
      <c r="F12" s="150">
        <v>1909000</v>
      </c>
      <c r="G12" s="150"/>
      <c r="H12" s="150">
        <v>6127.11</v>
      </c>
    </row>
    <row r="13" spans="1:8" ht="19.5" customHeight="1">
      <c r="A13" s="45"/>
      <c r="B13" s="46"/>
      <c r="C13" s="151"/>
      <c r="D13" s="151"/>
      <c r="E13" s="151"/>
      <c r="F13" s="151"/>
      <c r="G13" s="151"/>
      <c r="H13" s="151"/>
    </row>
    <row r="14" spans="1:8" ht="19.5" customHeight="1">
      <c r="A14" s="45"/>
      <c r="B14" s="47"/>
      <c r="C14" s="151"/>
      <c r="D14" s="151"/>
      <c r="E14" s="151"/>
      <c r="F14" s="151"/>
      <c r="G14" s="151"/>
      <c r="H14" s="151"/>
    </row>
    <row r="15" spans="1:8" ht="19.5" customHeight="1">
      <c r="A15" s="45"/>
      <c r="B15" s="47"/>
      <c r="C15" s="151"/>
      <c r="D15" s="151"/>
      <c r="E15" s="151"/>
      <c r="F15" s="151"/>
      <c r="G15" s="151"/>
      <c r="H15" s="151"/>
    </row>
    <row r="16" spans="1:8" ht="19.5" customHeight="1">
      <c r="A16" s="45"/>
      <c r="B16" s="47"/>
      <c r="C16" s="151"/>
      <c r="D16" s="151"/>
      <c r="E16" s="151"/>
      <c r="F16" s="151"/>
      <c r="G16" s="151"/>
      <c r="H16" s="151"/>
    </row>
    <row r="17" spans="1:8" ht="19.5" customHeight="1">
      <c r="A17" s="48"/>
      <c r="B17" s="49"/>
      <c r="C17" s="152"/>
      <c r="D17" s="152"/>
      <c r="E17" s="152"/>
      <c r="F17" s="152"/>
      <c r="G17" s="152"/>
      <c r="H17" s="152"/>
    </row>
    <row r="18" spans="1:8" s="12" customFormat="1" ht="19.5" customHeight="1">
      <c r="A18" s="183" t="s">
        <v>1</v>
      </c>
      <c r="B18" s="180"/>
      <c r="C18" s="138">
        <f>SUM(C12:C17)</f>
        <v>6127.11</v>
      </c>
      <c r="D18" s="138">
        <f>SUM(D12:D17)</f>
        <v>1909000</v>
      </c>
      <c r="E18" s="138"/>
      <c r="F18" s="138">
        <f>SUM(F12:F17)</f>
        <v>1909000</v>
      </c>
      <c r="G18" s="138"/>
      <c r="H18" s="138">
        <f>SUM(H12:H17)</f>
        <v>6127.11</v>
      </c>
    </row>
    <row r="19" ht="4.5" customHeight="1"/>
    <row r="20" ht="12.75" customHeight="1">
      <c r="A20" s="42"/>
    </row>
    <row r="21" ht="12.75">
      <c r="A21" s="42"/>
    </row>
    <row r="22" ht="12.75">
      <c r="A22" s="42"/>
    </row>
    <row r="23" ht="12.75">
      <c r="A23" s="42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K5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57421875" style="2" customWidth="1"/>
    <col min="2" max="2" width="6.8515625" style="2" customWidth="1"/>
    <col min="3" max="3" width="7.7109375" style="2" customWidth="1"/>
    <col min="4" max="4" width="17.14062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3.140625" style="2" customWidth="1"/>
    <col min="10" max="10" width="14.421875" style="2" customWidth="1"/>
    <col min="11" max="11" width="16.7109375" style="2" customWidth="1"/>
    <col min="12" max="16384" width="9.140625" style="2" customWidth="1"/>
  </cols>
  <sheetData>
    <row r="1" ht="12.75">
      <c r="I1" s="2" t="s">
        <v>188</v>
      </c>
    </row>
    <row r="2" ht="12.75">
      <c r="I2" s="2" t="s">
        <v>179</v>
      </c>
    </row>
    <row r="3" ht="6.75" customHeight="1"/>
    <row r="4" spans="1:11" ht="39" customHeight="1">
      <c r="A4" s="170" t="s">
        <v>227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0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6"/>
    </row>
    <row r="6" spans="1:11" s="51" customFormat="1" ht="19.5" customHeight="1">
      <c r="A6" s="191" t="s">
        <v>11</v>
      </c>
      <c r="B6" s="191" t="s">
        <v>0</v>
      </c>
      <c r="C6" s="191" t="s">
        <v>69</v>
      </c>
      <c r="D6" s="192" t="s">
        <v>84</v>
      </c>
      <c r="E6" s="192" t="s">
        <v>70</v>
      </c>
      <c r="F6" s="192" t="s">
        <v>71</v>
      </c>
      <c r="G6" s="192"/>
      <c r="H6" s="192"/>
      <c r="I6" s="192"/>
      <c r="J6" s="192"/>
      <c r="K6" s="192" t="s">
        <v>72</v>
      </c>
    </row>
    <row r="7" spans="1:11" s="51" customFormat="1" ht="19.5" customHeight="1">
      <c r="A7" s="191"/>
      <c r="B7" s="191"/>
      <c r="C7" s="191"/>
      <c r="D7" s="192"/>
      <c r="E7" s="192"/>
      <c r="F7" s="192" t="s">
        <v>184</v>
      </c>
      <c r="G7" s="192" t="s">
        <v>73</v>
      </c>
      <c r="H7" s="192"/>
      <c r="I7" s="192"/>
      <c r="J7" s="192"/>
      <c r="K7" s="192"/>
    </row>
    <row r="8" spans="1:11" s="51" customFormat="1" ht="29.25" customHeight="1">
      <c r="A8" s="191"/>
      <c r="B8" s="191"/>
      <c r="C8" s="191"/>
      <c r="D8" s="192"/>
      <c r="E8" s="192"/>
      <c r="F8" s="192"/>
      <c r="G8" s="192" t="s">
        <v>74</v>
      </c>
      <c r="H8" s="192" t="s">
        <v>75</v>
      </c>
      <c r="I8" s="192" t="s">
        <v>76</v>
      </c>
      <c r="J8" s="192" t="s">
        <v>77</v>
      </c>
      <c r="K8" s="192"/>
    </row>
    <row r="9" spans="1:11" s="51" customFormat="1" ht="19.5" customHeight="1">
      <c r="A9" s="191"/>
      <c r="B9" s="191"/>
      <c r="C9" s="191"/>
      <c r="D9" s="192"/>
      <c r="E9" s="192"/>
      <c r="F9" s="192"/>
      <c r="G9" s="192"/>
      <c r="H9" s="192"/>
      <c r="I9" s="192"/>
      <c r="J9" s="192"/>
      <c r="K9" s="192"/>
    </row>
    <row r="10" spans="1:11" s="51" customFormat="1" ht="19.5" customHeight="1">
      <c r="A10" s="191"/>
      <c r="B10" s="191"/>
      <c r="C10" s="191"/>
      <c r="D10" s="192"/>
      <c r="E10" s="192"/>
      <c r="F10" s="192"/>
      <c r="G10" s="192"/>
      <c r="H10" s="192"/>
      <c r="I10" s="192"/>
      <c r="J10" s="192"/>
      <c r="K10" s="192"/>
    </row>
    <row r="11" spans="1:11" ht="22.5" customHeight="1">
      <c r="A11" s="76">
        <v>1</v>
      </c>
      <c r="B11" s="76">
        <v>2</v>
      </c>
      <c r="C11" s="76">
        <v>3</v>
      </c>
      <c r="D11" s="76">
        <v>5</v>
      </c>
      <c r="E11" s="76">
        <v>6</v>
      </c>
      <c r="F11" s="76">
        <v>7</v>
      </c>
      <c r="G11" s="76">
        <v>8</v>
      </c>
      <c r="H11" s="76">
        <v>9</v>
      </c>
      <c r="I11" s="76">
        <v>10</v>
      </c>
      <c r="J11" s="76">
        <v>11</v>
      </c>
      <c r="K11" s="76">
        <v>12</v>
      </c>
    </row>
    <row r="12" spans="1:11" ht="57" customHeight="1">
      <c r="A12" s="82" t="s">
        <v>14</v>
      </c>
      <c r="B12" s="58" t="s">
        <v>89</v>
      </c>
      <c r="C12" s="58" t="s">
        <v>121</v>
      </c>
      <c r="D12" s="59" t="s">
        <v>190</v>
      </c>
      <c r="E12" s="62">
        <f>SUM(F12)</f>
        <v>40000</v>
      </c>
      <c r="F12" s="62">
        <f>SUM(G12:H12,J12)</f>
        <v>40000</v>
      </c>
      <c r="G12" s="62">
        <v>40000</v>
      </c>
      <c r="H12" s="62"/>
      <c r="I12" s="97" t="s">
        <v>78</v>
      </c>
      <c r="J12" s="62"/>
      <c r="K12" s="98" t="s">
        <v>148</v>
      </c>
    </row>
    <row r="13" spans="1:11" ht="51.75" customHeight="1">
      <c r="A13" s="82" t="s">
        <v>16</v>
      </c>
      <c r="B13" s="58" t="s">
        <v>147</v>
      </c>
      <c r="C13" s="58" t="s">
        <v>147</v>
      </c>
      <c r="D13" s="59" t="s">
        <v>191</v>
      </c>
      <c r="E13" s="62">
        <f aca="true" t="shared" si="0" ref="E13:E48">SUM(F13)</f>
        <v>40000</v>
      </c>
      <c r="F13" s="62">
        <f aca="true" t="shared" si="1" ref="F13:F48">SUM(G13:H13,J13)</f>
        <v>40000</v>
      </c>
      <c r="G13" s="62">
        <v>40000</v>
      </c>
      <c r="H13" s="62"/>
      <c r="I13" s="99" t="s">
        <v>78</v>
      </c>
      <c r="J13" s="62"/>
      <c r="K13" s="98" t="s">
        <v>148</v>
      </c>
    </row>
    <row r="14" spans="1:11" ht="55.5" customHeight="1">
      <c r="A14" s="82" t="s">
        <v>18</v>
      </c>
      <c r="B14" s="58" t="s">
        <v>147</v>
      </c>
      <c r="C14" s="58" t="s">
        <v>147</v>
      </c>
      <c r="D14" s="59" t="s">
        <v>192</v>
      </c>
      <c r="E14" s="62">
        <f t="shared" si="0"/>
        <v>60000</v>
      </c>
      <c r="F14" s="62">
        <f t="shared" si="1"/>
        <v>60000</v>
      </c>
      <c r="G14" s="62">
        <v>60000</v>
      </c>
      <c r="H14" s="62"/>
      <c r="I14" s="99" t="s">
        <v>78</v>
      </c>
      <c r="J14" s="62"/>
      <c r="K14" s="98" t="s">
        <v>148</v>
      </c>
    </row>
    <row r="15" spans="1:11" ht="50.25" customHeight="1">
      <c r="A15" s="82" t="s">
        <v>26</v>
      </c>
      <c r="B15" s="58" t="s">
        <v>147</v>
      </c>
      <c r="C15" s="58" t="s">
        <v>147</v>
      </c>
      <c r="D15" s="59" t="s">
        <v>193</v>
      </c>
      <c r="E15" s="62">
        <f t="shared" si="0"/>
        <v>50000</v>
      </c>
      <c r="F15" s="62">
        <f t="shared" si="1"/>
        <v>50000</v>
      </c>
      <c r="G15" s="62">
        <v>50000</v>
      </c>
      <c r="H15" s="62"/>
      <c r="I15" s="99" t="s">
        <v>78</v>
      </c>
      <c r="J15" s="62"/>
      <c r="K15" s="98" t="s">
        <v>148</v>
      </c>
    </row>
    <row r="16" spans="1:11" ht="56.25" customHeight="1">
      <c r="A16" s="82" t="s">
        <v>29</v>
      </c>
      <c r="B16" s="58" t="s">
        <v>147</v>
      </c>
      <c r="C16" s="58" t="s">
        <v>147</v>
      </c>
      <c r="D16" s="59" t="s">
        <v>194</v>
      </c>
      <c r="E16" s="62">
        <f t="shared" si="0"/>
        <v>45634</v>
      </c>
      <c r="F16" s="62">
        <f t="shared" si="1"/>
        <v>45634</v>
      </c>
      <c r="G16" s="62">
        <v>45634</v>
      </c>
      <c r="H16" s="62"/>
      <c r="I16" s="99" t="s">
        <v>78</v>
      </c>
      <c r="J16" s="62"/>
      <c r="K16" s="98" t="s">
        <v>148</v>
      </c>
    </row>
    <row r="17" spans="1:11" ht="57.75" customHeight="1">
      <c r="A17" s="82" t="s">
        <v>32</v>
      </c>
      <c r="B17" s="58" t="s">
        <v>147</v>
      </c>
      <c r="C17" s="58" t="s">
        <v>147</v>
      </c>
      <c r="D17" s="59" t="s">
        <v>195</v>
      </c>
      <c r="E17" s="62">
        <f t="shared" si="0"/>
        <v>60000</v>
      </c>
      <c r="F17" s="62">
        <f t="shared" si="1"/>
        <v>60000</v>
      </c>
      <c r="G17" s="62">
        <v>60000</v>
      </c>
      <c r="H17" s="62"/>
      <c r="I17" s="99" t="s">
        <v>78</v>
      </c>
      <c r="J17" s="62"/>
      <c r="K17" s="98" t="s">
        <v>148</v>
      </c>
    </row>
    <row r="18" spans="1:11" ht="54.75" customHeight="1">
      <c r="A18" s="82" t="s">
        <v>35</v>
      </c>
      <c r="B18" s="58" t="s">
        <v>147</v>
      </c>
      <c r="C18" s="58" t="s">
        <v>147</v>
      </c>
      <c r="D18" s="59" t="s">
        <v>196</v>
      </c>
      <c r="E18" s="62">
        <f t="shared" si="0"/>
        <v>10000</v>
      </c>
      <c r="F18" s="62">
        <f t="shared" si="1"/>
        <v>10000</v>
      </c>
      <c r="G18" s="62">
        <v>10000</v>
      </c>
      <c r="H18" s="62"/>
      <c r="I18" s="99" t="s">
        <v>78</v>
      </c>
      <c r="J18" s="62"/>
      <c r="K18" s="98" t="s">
        <v>148</v>
      </c>
    </row>
    <row r="19" spans="1:11" ht="50.25" customHeight="1">
      <c r="A19" s="82" t="s">
        <v>38</v>
      </c>
      <c r="B19" s="58" t="s">
        <v>147</v>
      </c>
      <c r="C19" s="58" t="s">
        <v>147</v>
      </c>
      <c r="D19" s="59" t="s">
        <v>197</v>
      </c>
      <c r="E19" s="62">
        <f t="shared" si="0"/>
        <v>10000</v>
      </c>
      <c r="F19" s="62">
        <f t="shared" si="1"/>
        <v>10000</v>
      </c>
      <c r="G19" s="62">
        <v>10000</v>
      </c>
      <c r="H19" s="62"/>
      <c r="I19" s="99" t="s">
        <v>78</v>
      </c>
      <c r="J19" s="62"/>
      <c r="K19" s="98" t="s">
        <v>148</v>
      </c>
    </row>
    <row r="20" spans="1:11" s="94" customFormat="1" ht="50.25" customHeight="1">
      <c r="A20" s="198" t="s">
        <v>150</v>
      </c>
      <c r="B20" s="199"/>
      <c r="C20" s="199"/>
      <c r="D20" s="199"/>
      <c r="E20" s="61">
        <f t="shared" si="0"/>
        <v>315634</v>
      </c>
      <c r="F20" s="61">
        <f>SUM(G20:H20,I20,J20)</f>
        <v>315634</v>
      </c>
      <c r="G20" s="61">
        <f>SUM(G12:G19)</f>
        <v>315634</v>
      </c>
      <c r="H20" s="61">
        <f>SUM(H12:H19)</f>
        <v>0</v>
      </c>
      <c r="I20" s="100"/>
      <c r="J20" s="61">
        <f>SUM(J12:J19)</f>
        <v>0</v>
      </c>
      <c r="K20" s="101"/>
    </row>
    <row r="21" spans="1:11" ht="50.25" customHeight="1">
      <c r="A21" s="82" t="s">
        <v>125</v>
      </c>
      <c r="B21" s="58" t="s">
        <v>116</v>
      </c>
      <c r="C21" s="58" t="s">
        <v>117</v>
      </c>
      <c r="D21" s="59" t="s">
        <v>198</v>
      </c>
      <c r="E21" s="62">
        <f t="shared" si="0"/>
        <v>40000</v>
      </c>
      <c r="F21" s="62">
        <f t="shared" si="1"/>
        <v>40000</v>
      </c>
      <c r="G21" s="62">
        <v>40000</v>
      </c>
      <c r="H21" s="62"/>
      <c r="I21" s="99" t="s">
        <v>78</v>
      </c>
      <c r="J21" s="62"/>
      <c r="K21" s="98" t="s">
        <v>148</v>
      </c>
    </row>
    <row r="22" spans="1:11" ht="74.25" customHeight="1">
      <c r="A22" s="82" t="s">
        <v>126</v>
      </c>
      <c r="B22" s="58" t="s">
        <v>147</v>
      </c>
      <c r="C22" s="58" t="s">
        <v>147</v>
      </c>
      <c r="D22" s="59" t="s">
        <v>199</v>
      </c>
      <c r="E22" s="62">
        <f t="shared" si="0"/>
        <v>40000</v>
      </c>
      <c r="F22" s="62">
        <f t="shared" si="1"/>
        <v>40000</v>
      </c>
      <c r="G22" s="62">
        <v>40000</v>
      </c>
      <c r="H22" s="62"/>
      <c r="I22" s="99" t="s">
        <v>78</v>
      </c>
      <c r="J22" s="62"/>
      <c r="K22" s="98" t="s">
        <v>148</v>
      </c>
    </row>
    <row r="23" spans="1:11" ht="75.75" customHeight="1">
      <c r="A23" s="82" t="s">
        <v>127</v>
      </c>
      <c r="B23" s="58" t="s">
        <v>147</v>
      </c>
      <c r="C23" s="58" t="s">
        <v>147</v>
      </c>
      <c r="D23" s="59" t="s">
        <v>200</v>
      </c>
      <c r="E23" s="62">
        <f t="shared" si="0"/>
        <v>120000</v>
      </c>
      <c r="F23" s="62">
        <f t="shared" si="1"/>
        <v>120000</v>
      </c>
      <c r="G23" s="62">
        <v>0</v>
      </c>
      <c r="H23" s="62">
        <v>120000</v>
      </c>
      <c r="I23" s="99" t="s">
        <v>78</v>
      </c>
      <c r="J23" s="62"/>
      <c r="K23" s="98" t="s">
        <v>148</v>
      </c>
    </row>
    <row r="24" spans="1:11" ht="57.75" customHeight="1">
      <c r="A24" s="82" t="s">
        <v>128</v>
      </c>
      <c r="B24" s="58" t="s">
        <v>147</v>
      </c>
      <c r="C24" s="58" t="s">
        <v>147</v>
      </c>
      <c r="D24" s="59" t="s">
        <v>201</v>
      </c>
      <c r="E24" s="62">
        <f t="shared" si="0"/>
        <v>80000</v>
      </c>
      <c r="F24" s="62">
        <f t="shared" si="1"/>
        <v>80000</v>
      </c>
      <c r="G24" s="62">
        <v>80000</v>
      </c>
      <c r="H24" s="62"/>
      <c r="I24" s="99" t="s">
        <v>78</v>
      </c>
      <c r="J24" s="62"/>
      <c r="K24" s="98" t="s">
        <v>148</v>
      </c>
    </row>
    <row r="25" spans="1:11" ht="63" customHeight="1">
      <c r="A25" s="82" t="s">
        <v>129</v>
      </c>
      <c r="B25" s="58" t="s">
        <v>147</v>
      </c>
      <c r="C25" s="58" t="s">
        <v>147</v>
      </c>
      <c r="D25" s="59" t="s">
        <v>202</v>
      </c>
      <c r="E25" s="62">
        <f t="shared" si="0"/>
        <v>120000</v>
      </c>
      <c r="F25" s="62">
        <f t="shared" si="1"/>
        <v>120000</v>
      </c>
      <c r="G25" s="62">
        <v>0</v>
      </c>
      <c r="H25" s="62">
        <v>120000</v>
      </c>
      <c r="I25" s="99" t="s">
        <v>78</v>
      </c>
      <c r="J25" s="62"/>
      <c r="K25" s="98" t="s">
        <v>148</v>
      </c>
    </row>
    <row r="26" spans="1:11" ht="53.25" customHeight="1">
      <c r="A26" s="82" t="s">
        <v>130</v>
      </c>
      <c r="B26" s="58" t="s">
        <v>147</v>
      </c>
      <c r="C26" s="58" t="s">
        <v>147</v>
      </c>
      <c r="D26" s="59" t="s">
        <v>203</v>
      </c>
      <c r="E26" s="62">
        <f t="shared" si="0"/>
        <v>120000</v>
      </c>
      <c r="F26" s="62">
        <f t="shared" si="1"/>
        <v>120000</v>
      </c>
      <c r="G26" s="62">
        <v>0</v>
      </c>
      <c r="H26" s="62">
        <v>120000</v>
      </c>
      <c r="I26" s="99" t="s">
        <v>78</v>
      </c>
      <c r="J26" s="62"/>
      <c r="K26" s="98" t="s">
        <v>148</v>
      </c>
    </row>
    <row r="27" spans="1:11" ht="58.5" customHeight="1">
      <c r="A27" s="117" t="s">
        <v>131</v>
      </c>
      <c r="B27" s="118" t="s">
        <v>147</v>
      </c>
      <c r="C27" s="118" t="s">
        <v>147</v>
      </c>
      <c r="D27" s="59" t="s">
        <v>204</v>
      </c>
      <c r="E27" s="115">
        <f t="shared" si="0"/>
        <v>120000</v>
      </c>
      <c r="F27" s="115">
        <f t="shared" si="1"/>
        <v>120000</v>
      </c>
      <c r="G27" s="115">
        <v>0</v>
      </c>
      <c r="H27" s="115">
        <v>120000</v>
      </c>
      <c r="I27" s="119" t="s">
        <v>78</v>
      </c>
      <c r="J27" s="115"/>
      <c r="K27" s="120" t="s">
        <v>148</v>
      </c>
    </row>
    <row r="28" spans="1:11" s="11" customFormat="1" ht="57.75" customHeight="1">
      <c r="A28" s="82" t="s">
        <v>132</v>
      </c>
      <c r="B28" s="58" t="s">
        <v>147</v>
      </c>
      <c r="C28" s="58" t="s">
        <v>147</v>
      </c>
      <c r="D28" s="59" t="s">
        <v>205</v>
      </c>
      <c r="E28" s="62">
        <f t="shared" si="0"/>
        <v>150000</v>
      </c>
      <c r="F28" s="62">
        <f t="shared" si="1"/>
        <v>150000</v>
      </c>
      <c r="G28" s="62">
        <v>0</v>
      </c>
      <c r="H28" s="62">
        <v>150000</v>
      </c>
      <c r="I28" s="99" t="s">
        <v>78</v>
      </c>
      <c r="J28" s="62"/>
      <c r="K28" s="98" t="s">
        <v>148</v>
      </c>
    </row>
    <row r="29" spans="1:11" s="31" customFormat="1" ht="58.5" customHeight="1">
      <c r="A29" s="71" t="s">
        <v>133</v>
      </c>
      <c r="B29" s="71" t="s">
        <v>147</v>
      </c>
      <c r="C29" s="71" t="s">
        <v>147</v>
      </c>
      <c r="D29" s="59" t="s">
        <v>206</v>
      </c>
      <c r="E29" s="62">
        <f>SUM(F29)</f>
        <v>100000</v>
      </c>
      <c r="F29" s="62">
        <f>SUM(G29:H29,J29)</f>
        <v>100000</v>
      </c>
      <c r="G29" s="77">
        <v>49992</v>
      </c>
      <c r="H29" s="64">
        <v>50008</v>
      </c>
      <c r="I29" s="99" t="s">
        <v>78</v>
      </c>
      <c r="J29" s="64"/>
      <c r="K29" s="98" t="s">
        <v>148</v>
      </c>
    </row>
    <row r="30" spans="1:11" s="31" customFormat="1" ht="81.75" customHeight="1">
      <c r="A30" s="71" t="s">
        <v>134</v>
      </c>
      <c r="B30" s="71" t="s">
        <v>147</v>
      </c>
      <c r="C30" s="71" t="s">
        <v>147</v>
      </c>
      <c r="D30" s="95" t="s">
        <v>207</v>
      </c>
      <c r="E30" s="62">
        <f>SUM(F30)</f>
        <v>12000</v>
      </c>
      <c r="F30" s="62">
        <f>SUM(G30:H30,J30)</f>
        <v>12000</v>
      </c>
      <c r="G30" s="77">
        <v>12000</v>
      </c>
      <c r="H30" s="64"/>
      <c r="I30" s="99" t="s">
        <v>78</v>
      </c>
      <c r="J30" s="64"/>
      <c r="K30" s="102" t="s">
        <v>148</v>
      </c>
    </row>
    <row r="31" spans="1:11" s="31" customFormat="1" ht="60.75" customHeight="1">
      <c r="A31" s="71" t="s">
        <v>135</v>
      </c>
      <c r="B31" s="71" t="s">
        <v>147</v>
      </c>
      <c r="C31" s="71" t="s">
        <v>147</v>
      </c>
      <c r="D31" s="95" t="s">
        <v>208</v>
      </c>
      <c r="E31" s="62">
        <f>SUM(F31)</f>
        <v>6000</v>
      </c>
      <c r="F31" s="62">
        <f>SUM(G31:H31,J31)</f>
        <v>6000</v>
      </c>
      <c r="G31" s="77">
        <v>6000</v>
      </c>
      <c r="H31" s="64"/>
      <c r="I31" s="99" t="s">
        <v>78</v>
      </c>
      <c r="J31" s="64"/>
      <c r="K31" s="102" t="s">
        <v>148</v>
      </c>
    </row>
    <row r="32" spans="1:11" s="94" customFormat="1" ht="39" customHeight="1">
      <c r="A32" s="200" t="s">
        <v>149</v>
      </c>
      <c r="B32" s="201"/>
      <c r="C32" s="201"/>
      <c r="D32" s="202"/>
      <c r="E32" s="121">
        <f t="shared" si="0"/>
        <v>908000</v>
      </c>
      <c r="F32" s="121">
        <f>SUM(G32:H32,I32,J32)</f>
        <v>908000</v>
      </c>
      <c r="G32" s="121">
        <f>SUM(G21:G31)</f>
        <v>227992</v>
      </c>
      <c r="H32" s="121">
        <f>SUM(H21:H29)</f>
        <v>680008</v>
      </c>
      <c r="I32" s="122"/>
      <c r="J32" s="121">
        <f>SUM(J21:J28)</f>
        <v>0</v>
      </c>
      <c r="K32" s="123"/>
    </row>
    <row r="33" spans="1:11" ht="60.75" customHeight="1">
      <c r="A33" s="82" t="s">
        <v>136</v>
      </c>
      <c r="B33" s="58" t="s">
        <v>92</v>
      </c>
      <c r="C33" s="58" t="s">
        <v>122</v>
      </c>
      <c r="D33" s="59" t="s">
        <v>209</v>
      </c>
      <c r="E33" s="62">
        <f t="shared" si="0"/>
        <v>10000</v>
      </c>
      <c r="F33" s="62">
        <f t="shared" si="1"/>
        <v>10000</v>
      </c>
      <c r="G33" s="62">
        <v>10000</v>
      </c>
      <c r="H33" s="62"/>
      <c r="I33" s="99" t="s">
        <v>78</v>
      </c>
      <c r="J33" s="62"/>
      <c r="K33" s="98" t="s">
        <v>148</v>
      </c>
    </row>
    <row r="34" spans="1:11" s="94" customFormat="1" ht="48.75" customHeight="1">
      <c r="A34" s="203" t="s">
        <v>152</v>
      </c>
      <c r="B34" s="204"/>
      <c r="C34" s="204"/>
      <c r="D34" s="205"/>
      <c r="E34" s="61">
        <f t="shared" si="0"/>
        <v>10000</v>
      </c>
      <c r="F34" s="61">
        <f>SUM(G34:H34,I34,J34)</f>
        <v>10000</v>
      </c>
      <c r="G34" s="61">
        <f>SUM(G33)</f>
        <v>10000</v>
      </c>
      <c r="H34" s="61">
        <f>SUM(H33)</f>
        <v>0</v>
      </c>
      <c r="I34" s="100"/>
      <c r="J34" s="61">
        <f>SUM(J33)</f>
        <v>0</v>
      </c>
      <c r="K34" s="101"/>
    </row>
    <row r="35" spans="1:11" ht="66" customHeight="1">
      <c r="A35" s="82" t="s">
        <v>137</v>
      </c>
      <c r="B35" s="82">
        <v>754</v>
      </c>
      <c r="C35" s="82">
        <v>75412</v>
      </c>
      <c r="D35" s="59" t="s">
        <v>210</v>
      </c>
      <c r="E35" s="62">
        <f t="shared" si="0"/>
        <v>22500</v>
      </c>
      <c r="F35" s="62">
        <f t="shared" si="1"/>
        <v>22500</v>
      </c>
      <c r="G35" s="62">
        <v>22500</v>
      </c>
      <c r="H35" s="62"/>
      <c r="I35" s="99" t="s">
        <v>78</v>
      </c>
      <c r="J35" s="62"/>
      <c r="K35" s="98" t="s">
        <v>148</v>
      </c>
    </row>
    <row r="36" spans="1:11" s="94" customFormat="1" ht="50.25" customHeight="1">
      <c r="A36" s="198" t="s">
        <v>151</v>
      </c>
      <c r="B36" s="199"/>
      <c r="C36" s="199"/>
      <c r="D36" s="199"/>
      <c r="E36" s="61">
        <f t="shared" si="0"/>
        <v>22500</v>
      </c>
      <c r="F36" s="61">
        <f t="shared" si="1"/>
        <v>22500</v>
      </c>
      <c r="G36" s="61">
        <f>SUM(G35:G35)</f>
        <v>22500</v>
      </c>
      <c r="H36" s="61">
        <f>SUM(H35:H35)</f>
        <v>0</v>
      </c>
      <c r="I36" s="100"/>
      <c r="J36" s="61">
        <f>SUM(J35:J35)</f>
        <v>0</v>
      </c>
      <c r="K36" s="101"/>
    </row>
    <row r="37" spans="1:11" ht="63" customHeight="1">
      <c r="A37" s="82" t="s">
        <v>138</v>
      </c>
      <c r="B37" s="58" t="s">
        <v>118</v>
      </c>
      <c r="C37" s="58" t="s">
        <v>211</v>
      </c>
      <c r="D37" s="59" t="s">
        <v>212</v>
      </c>
      <c r="E37" s="62">
        <f t="shared" si="0"/>
        <v>84000</v>
      </c>
      <c r="F37" s="62">
        <f t="shared" si="1"/>
        <v>84000</v>
      </c>
      <c r="G37" s="62">
        <v>84000</v>
      </c>
      <c r="H37" s="62"/>
      <c r="I37" s="99" t="s">
        <v>78</v>
      </c>
      <c r="J37" s="62"/>
      <c r="K37" s="98" t="s">
        <v>148</v>
      </c>
    </row>
    <row r="38" spans="1:11" ht="50.25" customHeight="1">
      <c r="A38" s="82" t="s">
        <v>139</v>
      </c>
      <c r="B38" s="58" t="s">
        <v>147</v>
      </c>
      <c r="C38" s="58" t="s">
        <v>213</v>
      </c>
      <c r="D38" s="59" t="s">
        <v>229</v>
      </c>
      <c r="E38" s="62">
        <f t="shared" si="0"/>
        <v>6900</v>
      </c>
      <c r="F38" s="62">
        <f t="shared" si="1"/>
        <v>6900</v>
      </c>
      <c r="G38" s="62">
        <v>6900</v>
      </c>
      <c r="H38" s="62"/>
      <c r="I38" s="99" t="s">
        <v>78</v>
      </c>
      <c r="J38" s="62"/>
      <c r="K38" s="98" t="s">
        <v>148</v>
      </c>
    </row>
    <row r="39" spans="1:11" s="94" customFormat="1" ht="50.25" customHeight="1">
      <c r="A39" s="198" t="s">
        <v>214</v>
      </c>
      <c r="B39" s="199"/>
      <c r="C39" s="199"/>
      <c r="D39" s="199"/>
      <c r="E39" s="61">
        <f t="shared" si="0"/>
        <v>90900</v>
      </c>
      <c r="F39" s="61">
        <f>SUM(G39:H39,J39)</f>
        <v>90900</v>
      </c>
      <c r="G39" s="61">
        <f>SUM(G37:G38)</f>
        <v>90900</v>
      </c>
      <c r="H39" s="61">
        <v>0</v>
      </c>
      <c r="I39" s="100" t="s">
        <v>78</v>
      </c>
      <c r="J39" s="61"/>
      <c r="K39" s="101" t="s">
        <v>148</v>
      </c>
    </row>
    <row r="40" spans="1:11" ht="45" customHeight="1">
      <c r="A40" s="82" t="s">
        <v>140</v>
      </c>
      <c r="B40" s="58" t="s">
        <v>120</v>
      </c>
      <c r="C40" s="58" t="s">
        <v>123</v>
      </c>
      <c r="D40" s="59" t="s">
        <v>215</v>
      </c>
      <c r="E40" s="62">
        <f t="shared" si="0"/>
        <v>30000</v>
      </c>
      <c r="F40" s="62">
        <f t="shared" si="1"/>
        <v>30000</v>
      </c>
      <c r="G40" s="62">
        <v>30000</v>
      </c>
      <c r="H40" s="62"/>
      <c r="I40" s="99" t="s">
        <v>78</v>
      </c>
      <c r="J40" s="62"/>
      <c r="K40" s="98" t="s">
        <v>148</v>
      </c>
    </row>
    <row r="41" spans="1:11" ht="54.75" customHeight="1">
      <c r="A41" s="82" t="s">
        <v>141</v>
      </c>
      <c r="B41" s="58" t="s">
        <v>147</v>
      </c>
      <c r="C41" s="58" t="s">
        <v>147</v>
      </c>
      <c r="D41" s="59" t="s">
        <v>216</v>
      </c>
      <c r="E41" s="62">
        <f t="shared" si="0"/>
        <v>50000</v>
      </c>
      <c r="F41" s="62">
        <f t="shared" si="1"/>
        <v>50000</v>
      </c>
      <c r="G41" s="62">
        <v>50000</v>
      </c>
      <c r="H41" s="62"/>
      <c r="I41" s="99" t="s">
        <v>78</v>
      </c>
      <c r="J41" s="62"/>
      <c r="K41" s="98" t="s">
        <v>148</v>
      </c>
    </row>
    <row r="42" spans="1:11" ht="50.25" customHeight="1">
      <c r="A42" s="82" t="s">
        <v>142</v>
      </c>
      <c r="B42" s="58" t="s">
        <v>147</v>
      </c>
      <c r="C42" s="58" t="s">
        <v>147</v>
      </c>
      <c r="D42" s="59" t="s">
        <v>217</v>
      </c>
      <c r="E42" s="62">
        <f t="shared" si="0"/>
        <v>60000</v>
      </c>
      <c r="F42" s="62">
        <f t="shared" si="1"/>
        <v>60000</v>
      </c>
      <c r="G42" s="62">
        <v>60000</v>
      </c>
      <c r="H42" s="62"/>
      <c r="I42" s="99" t="s">
        <v>78</v>
      </c>
      <c r="J42" s="62"/>
      <c r="K42" s="98" t="s">
        <v>148</v>
      </c>
    </row>
    <row r="43" spans="1:11" ht="41.25" customHeight="1">
      <c r="A43" s="82" t="s">
        <v>143</v>
      </c>
      <c r="B43" s="58" t="s">
        <v>147</v>
      </c>
      <c r="C43" s="58" t="s">
        <v>147</v>
      </c>
      <c r="D43" s="59" t="s">
        <v>218</v>
      </c>
      <c r="E43" s="62">
        <f t="shared" si="0"/>
        <v>30000</v>
      </c>
      <c r="F43" s="62">
        <f t="shared" si="1"/>
        <v>30000</v>
      </c>
      <c r="G43" s="62">
        <v>30000</v>
      </c>
      <c r="H43" s="62"/>
      <c r="I43" s="99" t="s">
        <v>78</v>
      </c>
      <c r="J43" s="62"/>
      <c r="K43" s="98" t="s">
        <v>148</v>
      </c>
    </row>
    <row r="44" spans="1:11" ht="48" customHeight="1">
      <c r="A44" s="82" t="s">
        <v>144</v>
      </c>
      <c r="B44" s="58" t="s">
        <v>147</v>
      </c>
      <c r="C44" s="58" t="s">
        <v>147</v>
      </c>
      <c r="D44" s="59" t="s">
        <v>219</v>
      </c>
      <c r="E44" s="62">
        <f t="shared" si="0"/>
        <v>40000</v>
      </c>
      <c r="F44" s="62">
        <f t="shared" si="1"/>
        <v>40000</v>
      </c>
      <c r="G44" s="62">
        <v>40000</v>
      </c>
      <c r="H44" s="62"/>
      <c r="I44" s="99" t="s">
        <v>78</v>
      </c>
      <c r="J44" s="62"/>
      <c r="K44" s="98" t="s">
        <v>148</v>
      </c>
    </row>
    <row r="45" spans="1:11" ht="37.5" customHeight="1">
      <c r="A45" s="82" t="s">
        <v>145</v>
      </c>
      <c r="B45" s="58" t="s">
        <v>147</v>
      </c>
      <c r="C45" s="58" t="s">
        <v>147</v>
      </c>
      <c r="D45" s="59" t="s">
        <v>153</v>
      </c>
      <c r="E45" s="62">
        <f>SUM(F45)</f>
        <v>70000</v>
      </c>
      <c r="F45" s="62">
        <f>SUM(G45:H45,J45)</f>
        <v>70000</v>
      </c>
      <c r="G45" s="62">
        <v>70000</v>
      </c>
      <c r="H45" s="62"/>
      <c r="I45" s="99" t="s">
        <v>78</v>
      </c>
      <c r="J45" s="62"/>
      <c r="K45" s="98" t="s">
        <v>148</v>
      </c>
    </row>
    <row r="46" spans="1:11" ht="73.5" customHeight="1">
      <c r="A46" s="82" t="s">
        <v>146</v>
      </c>
      <c r="B46" s="58" t="s">
        <v>147</v>
      </c>
      <c r="C46" s="58" t="s">
        <v>147</v>
      </c>
      <c r="D46" s="59" t="s">
        <v>220</v>
      </c>
      <c r="E46" s="62">
        <f>SUM(F46)</f>
        <v>30000</v>
      </c>
      <c r="F46" s="62">
        <f>SUM(G46:H46,J46)</f>
        <v>30000</v>
      </c>
      <c r="G46" s="62">
        <v>30000</v>
      </c>
      <c r="H46" s="62"/>
      <c r="I46" s="99" t="s">
        <v>78</v>
      </c>
      <c r="J46" s="62"/>
      <c r="K46" s="98" t="s">
        <v>148</v>
      </c>
    </row>
    <row r="47" spans="1:11" s="94" customFormat="1" ht="32.25" customHeight="1">
      <c r="A47" s="198" t="s">
        <v>154</v>
      </c>
      <c r="B47" s="199"/>
      <c r="C47" s="199"/>
      <c r="D47" s="199"/>
      <c r="E47" s="61">
        <f t="shared" si="0"/>
        <v>310000</v>
      </c>
      <c r="F47" s="61">
        <f>SUM(G47:H47,I47,J47)</f>
        <v>310000</v>
      </c>
      <c r="G47" s="61">
        <f>SUM(G40:G46)</f>
        <v>310000</v>
      </c>
      <c r="H47" s="61">
        <f>SUM(H37:H44)</f>
        <v>0</v>
      </c>
      <c r="I47" s="100"/>
      <c r="J47" s="61">
        <f>SUM(J37:J44)</f>
        <v>0</v>
      </c>
      <c r="K47" s="101"/>
    </row>
    <row r="48" spans="1:11" s="88" customFormat="1" ht="22.5" customHeight="1">
      <c r="A48" s="197" t="s">
        <v>1</v>
      </c>
      <c r="B48" s="197"/>
      <c r="C48" s="197"/>
      <c r="D48" s="197"/>
      <c r="E48" s="78">
        <f t="shared" si="0"/>
        <v>1657034</v>
      </c>
      <c r="F48" s="78">
        <f t="shared" si="1"/>
        <v>1657034</v>
      </c>
      <c r="G48" s="105">
        <f>SUM(G20,G32,G34,G36,G39,G47)</f>
        <v>977026</v>
      </c>
      <c r="H48" s="105">
        <f>SUM(H20,H32,H34,H36,H47)</f>
        <v>680008</v>
      </c>
      <c r="I48" s="105">
        <f>SUM(I20,I32,I34,I36,I47)</f>
        <v>0</v>
      </c>
      <c r="J48" s="105">
        <f>SUM(J20,J32,J34,J36,J47)</f>
        <v>0</v>
      </c>
      <c r="K48" s="13" t="s">
        <v>65</v>
      </c>
    </row>
    <row r="50" ht="12.75">
      <c r="A50" s="2" t="s">
        <v>79</v>
      </c>
    </row>
    <row r="51" ht="12.75">
      <c r="A51" s="2" t="s">
        <v>80</v>
      </c>
    </row>
    <row r="52" ht="12.75">
      <c r="A52" s="2" t="s">
        <v>81</v>
      </c>
    </row>
    <row r="53" ht="12.75">
      <c r="A53" s="2" t="s">
        <v>82</v>
      </c>
    </row>
    <row r="54" ht="14.25" customHeight="1">
      <c r="A54" s="2" t="s">
        <v>83</v>
      </c>
    </row>
    <row r="55" ht="12.75" customHeight="1">
      <c r="A55" s="4" t="s">
        <v>83</v>
      </c>
    </row>
    <row r="56" ht="12.75">
      <c r="A56" s="2" t="s">
        <v>83</v>
      </c>
    </row>
  </sheetData>
  <sheetProtection/>
  <mergeCells count="21"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H8:H10"/>
    <mergeCell ref="G7:J7"/>
    <mergeCell ref="J8:J10"/>
    <mergeCell ref="G8:G10"/>
    <mergeCell ref="A48:D48"/>
    <mergeCell ref="A47:D47"/>
    <mergeCell ref="A32:D32"/>
    <mergeCell ref="A20:D20"/>
    <mergeCell ref="A34:D34"/>
    <mergeCell ref="A36:D36"/>
    <mergeCell ref="A39:D39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2012-12-07T09:58:18Z</cp:lastPrinted>
  <dcterms:created xsi:type="dcterms:W3CDTF">2009-10-15T10:17:39Z</dcterms:created>
  <dcterms:modified xsi:type="dcterms:W3CDTF">2013-08-28T08:31:15Z</dcterms:modified>
  <cp:category/>
  <cp:version/>
  <cp:contentType/>
  <cp:contentStatus/>
</cp:coreProperties>
</file>