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3" activeTab="0"/>
  </bookViews>
  <sheets>
    <sheet name="wyd.inwest." sheetId="1" r:id="rId1"/>
  </sheets>
  <definedNames/>
  <calcPr fullCalcOnLoad="1"/>
</workbook>
</file>

<file path=xl/sharedStrings.xml><?xml version="1.0" encoding="utf-8"?>
<sst xmlns="http://schemas.openxmlformats.org/spreadsheetml/2006/main" count="248" uniqueCount="121">
  <si>
    <t>Dział</t>
  </si>
  <si>
    <t>Ogółem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</si>
  <si>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</si>
  <si>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</si>
  <si>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</si>
  <si>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</si>
  <si>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</si>
  <si>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</si>
  <si>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</si>
  <si>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</si>
  <si>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</si>
  <si>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</si>
  <si>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</si>
  <si>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</si>
  <si>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</si>
  <si>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</si>
  <si>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</si>
  <si>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</si>
  <si>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</si>
  <si>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</si>
  <si>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</si>
  <si>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</si>
  <si>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</si>
  <si>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</si>
  <si>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</si>
  <si>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</si>
  <si>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</si>
  <si>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</si>
  <si>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010</t>
  </si>
  <si>
    <t>750</t>
  </si>
  <si>
    <t>600</t>
  </si>
  <si>
    <t>60016</t>
  </si>
  <si>
    <t>801</t>
  </si>
  <si>
    <t>900</t>
  </si>
  <si>
    <t>01010</t>
  </si>
  <si>
    <t>75023</t>
  </si>
  <si>
    <t>90015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</si>
  <si>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</si>
  <si>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</si>
  <si>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</si>
  <si>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</si>
  <si>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</si>
  <si>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</si>
  <si>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</si>
  <si>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</si>
  <si>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</si>
  <si>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</si>
  <si>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</si>
  <si>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</si>
  <si>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</si>
  <si>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</si>
  <si>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</si>
  <si>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</si>
  <si>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</si>
  <si>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</si>
  <si>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</si>
  <si>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</si>
  <si>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</si>
  <si>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</si>
  <si>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</si>
  <si>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</si>
  <si>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</si>
  <si>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</si>
  <si>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</si>
  <si>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</si>
  <si>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</si>
  <si>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</si>
  <si>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</si>
  <si>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</si>
  <si>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</si>
  <si>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Oświetlenie uliczne w Żukowie</t>
  </si>
  <si>
    <t>Ogółem Dział 900</t>
  </si>
  <si>
    <t>80101</t>
  </si>
  <si>
    <t>rok 2013</t>
  </si>
  <si>
    <t>Budowa sieci wodociągowej Kąty-Altanka</t>
  </si>
  <si>
    <t>Budowa sieci wodociągowej w Czerwonka Parcel</t>
  </si>
  <si>
    <t>Budowa sieci wodociągowej w Gawłowie II etap</t>
  </si>
  <si>
    <t>Budowa sieci wodociągowej w Lubiejewie dz.132/9</t>
  </si>
  <si>
    <t>Budowa sieci wodociągowej w Sochaczew Wieś</t>
  </si>
  <si>
    <t>Budowa sieci wodociągowej w Wymysłowie</t>
  </si>
  <si>
    <t>Wykonanie projektu sieci wodociagowej w Dachowej</t>
  </si>
  <si>
    <t>Wykonanie projektu sieci wodociagowej we Władysławowie</t>
  </si>
  <si>
    <t>Projekt przebudowy drogi gminnej Kąty-Bronisławy</t>
  </si>
  <si>
    <t>Projekt przebudowy drogi gminnej Sochaczew-Andrzejów Duranowski</t>
  </si>
  <si>
    <t>Przebudowa drogi gminnej Czerwonka Parcel - 500mb</t>
  </si>
  <si>
    <t>Przebudowa drogi gminnej w Bielicach - 200mb</t>
  </si>
  <si>
    <t>Przebudowa drogi gminnej w Kątach - 500mb</t>
  </si>
  <si>
    <t>Przebudowa drogi gminnej w Kuznocinie - 500mb</t>
  </si>
  <si>
    <t>Przebudowa drogi gminnej w Mokasie - 500mb</t>
  </si>
  <si>
    <t>Przebudowa drogi gminnej w Rozlazłowie I -700mb</t>
  </si>
  <si>
    <t>Przebudowa drogi gminnej w Rozlazłowie II -300mb</t>
  </si>
  <si>
    <t>Zakup 2 wiat przystankowych w Dachowej</t>
  </si>
  <si>
    <t>Zakup wiaty przystankowej w Nowych Mostkach</t>
  </si>
  <si>
    <t>Zakup komputerów dla Urzędu Gminy</t>
  </si>
  <si>
    <t>Zakup motopompy pływającej</t>
  </si>
  <si>
    <t>80110</t>
  </si>
  <si>
    <t>Docieplenie budynku Gimnazjum w Wymysłowie</t>
  </si>
  <si>
    <t>80114</t>
  </si>
  <si>
    <t>Ogółem Dział 801</t>
  </si>
  <si>
    <t>Oświetlenie uliczne w Altance</t>
  </si>
  <si>
    <t>Oświetlenie uliczne w Czerwonce Parcel-Czyste II etap</t>
  </si>
  <si>
    <t>Oświetlenie uliczne w Kożuszkach Parcel - III etap</t>
  </si>
  <si>
    <t>Oświetlenie uliczne Kuznocinie</t>
  </si>
  <si>
    <t>Oświetlenie uliczne w Żelazowej Woli - III etap</t>
  </si>
  <si>
    <t>Projekt budowy oświetlenia ulicznego w m.Kaźmierów-Ignacówka</t>
  </si>
  <si>
    <t>Wydatki budżetu gminy na zadania inwestycyjne na 2013 rok nieobjęte Wieloletnią Prognozą Finansową</t>
  </si>
  <si>
    <t>Zakup kserokopiarki dla GZEAS</t>
  </si>
  <si>
    <t>0</t>
  </si>
  <si>
    <t>zmieniającej Uchwałę Budżetową Gminy Sochaczew na rok 2013</t>
  </si>
  <si>
    <t>ogółem rozdział 60016</t>
  </si>
  <si>
    <t>Obsługa komunikacyjna pasma zachodniego województwa mazowieckiego w korytarzu Warszawa Chrzanów - Stare Babice - Leszno - Kampinos - Sochaczew</t>
  </si>
  <si>
    <t>Zakup centrali telefonicznej dla Urzędu Gminy Sochaczew</t>
  </si>
  <si>
    <t>Zakup serwera z osprzętem dla Urzędu Gminy Sochaczew</t>
  </si>
  <si>
    <t>ogółem rozdział 80101</t>
  </si>
  <si>
    <t>Budowa ogólnodostępnego placu zabaw dla mieszkańców Gminy Sochaczew w miejscowości Kąty</t>
  </si>
  <si>
    <t>Budowa placu zabaw przy Sz.P. w Feliksowie</t>
  </si>
  <si>
    <t xml:space="preserve"> kwota zmiany +/-</t>
  </si>
  <si>
    <t>Wójta Gminy Sochaczew z dnia 08 lipca 2013 r.</t>
  </si>
  <si>
    <t>+ 10 000</t>
  </si>
  <si>
    <t>- 10 000</t>
  </si>
  <si>
    <t>Załącznik nr 2 do Zarządzenia Nr 21/2013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</si>
</sst>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Arial CE"/>
      <family val="2"/>
    </font>
    <font>
      <sz val="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8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52" applyFont="1" applyFill="1" applyBorder="1" applyAlignment="1">
      <alignment horizontal="left"/>
      <protection/>
    </xf>
    <xf numFmtId="0" fontId="3" fillId="0" borderId="0" xfId="53" applyFont="1" applyBorder="1">
      <alignment/>
      <protection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20" borderId="10" xfId="0" applyNumberFormat="1" applyFont="1" applyFill="1" applyBorder="1" applyAlignment="1">
      <alignment horizontal="right" vertical="center"/>
    </xf>
    <xf numFmtId="3" fontId="5" fillId="20" borderId="10" xfId="0" applyNumberFormat="1" applyFont="1" applyFill="1" applyBorder="1" applyAlignment="1">
      <alignment horizontal="right" vertical="center"/>
    </xf>
    <xf numFmtId="0" fontId="29" fillId="20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right" vertical="center"/>
    </xf>
    <xf numFmtId="0" fontId="6" fillId="25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3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29" fillId="2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łącznik 11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63"/>
  <sheetViews>
    <sheetView tabSelected="1" zoomScaleSheetLayoutView="75" zoomScalePageLayoutView="0" workbookViewId="0" topLeftCell="A1">
      <selection activeCell="E3" sqref="E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28125" style="1" customWidth="1"/>
    <col min="4" max="4" width="15.421875" style="1" customWidth="1"/>
    <col min="5" max="5" width="12.00390625" style="1" customWidth="1"/>
    <col min="6" max="6" width="12.7109375" style="1" customWidth="1"/>
    <col min="7" max="7" width="11.421875" style="1" customWidth="1"/>
    <col min="8" max="8" width="12.57421875" style="1" customWidth="1"/>
    <col min="9" max="9" width="11.7109375" style="1" customWidth="1"/>
    <col min="10" max="10" width="14.421875" style="1" customWidth="1"/>
    <col min="11" max="11" width="13.8515625" style="1" customWidth="1"/>
    <col min="12" max="12" width="12.28125" style="1" customWidth="1"/>
    <col min="13" max="13" width="3.421875" style="1" hidden="1" customWidth="1"/>
    <col min="14" max="16384" width="9.140625" style="1" customWidth="1"/>
  </cols>
  <sheetData>
    <row r="1" spans="7:8" ht="12.75">
      <c r="G1" s="18" t="s">
        <v>120</v>
      </c>
      <c r="H1" s="5"/>
    </row>
    <row r="2" spans="7:8" ht="12.75">
      <c r="G2" s="19" t="s">
        <v>117</v>
      </c>
      <c r="H2" s="5"/>
    </row>
    <row r="3" spans="7:8" ht="11.25" customHeight="1">
      <c r="G3" s="18" t="s">
        <v>108</v>
      </c>
      <c r="H3" s="5"/>
    </row>
    <row r="4" spans="1:12" ht="39" customHeight="1">
      <c r="A4" s="87" t="s">
        <v>105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7"/>
    </row>
    <row r="5" spans="1:12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6"/>
      <c r="L5" s="6"/>
    </row>
    <row r="6" spans="1:12" s="8" customFormat="1" ht="19.5" customHeight="1">
      <c r="A6" s="88" t="s">
        <v>2</v>
      </c>
      <c r="B6" s="88" t="s">
        <v>0</v>
      </c>
      <c r="C6" s="88" t="s">
        <v>12</v>
      </c>
      <c r="D6" s="76" t="s">
        <v>27</v>
      </c>
      <c r="E6" s="76" t="s">
        <v>13</v>
      </c>
      <c r="F6" s="76" t="s">
        <v>14</v>
      </c>
      <c r="G6" s="76"/>
      <c r="H6" s="76"/>
      <c r="I6" s="76"/>
      <c r="J6" s="76"/>
      <c r="K6" s="76" t="s">
        <v>15</v>
      </c>
      <c r="L6" s="76" t="s">
        <v>116</v>
      </c>
    </row>
    <row r="7" spans="1:12" s="8" customFormat="1" ht="19.5" customHeight="1">
      <c r="A7" s="88"/>
      <c r="B7" s="88"/>
      <c r="C7" s="88"/>
      <c r="D7" s="76"/>
      <c r="E7" s="76"/>
      <c r="F7" s="76" t="s">
        <v>73</v>
      </c>
      <c r="G7" s="76" t="s">
        <v>16</v>
      </c>
      <c r="H7" s="76"/>
      <c r="I7" s="76"/>
      <c r="J7" s="76"/>
      <c r="K7" s="76"/>
      <c r="L7" s="76"/>
    </row>
    <row r="8" spans="1:12" s="8" customFormat="1" ht="29.25" customHeight="1">
      <c r="A8" s="88"/>
      <c r="B8" s="88"/>
      <c r="C8" s="88"/>
      <c r="D8" s="76"/>
      <c r="E8" s="76"/>
      <c r="F8" s="76"/>
      <c r="G8" s="76" t="s">
        <v>17</v>
      </c>
      <c r="H8" s="76" t="s">
        <v>18</v>
      </c>
      <c r="I8" s="76" t="s">
        <v>19</v>
      </c>
      <c r="J8" s="76" t="s">
        <v>20</v>
      </c>
      <c r="K8" s="76"/>
      <c r="L8" s="76"/>
    </row>
    <row r="9" spans="1:12" s="8" customFormat="1" ht="19.5" customHeight="1">
      <c r="A9" s="88"/>
      <c r="B9" s="88"/>
      <c r="C9" s="88"/>
      <c r="D9" s="76"/>
      <c r="E9" s="76"/>
      <c r="F9" s="76"/>
      <c r="G9" s="76"/>
      <c r="H9" s="76"/>
      <c r="I9" s="76"/>
      <c r="J9" s="76"/>
      <c r="K9" s="76"/>
      <c r="L9" s="76"/>
    </row>
    <row r="10" spans="1:12" s="8" customFormat="1" ht="19.5" customHeight="1">
      <c r="A10" s="88"/>
      <c r="B10" s="88"/>
      <c r="C10" s="88"/>
      <c r="D10" s="76"/>
      <c r="E10" s="76"/>
      <c r="F10" s="76"/>
      <c r="G10" s="76"/>
      <c r="H10" s="76"/>
      <c r="I10" s="76"/>
      <c r="J10" s="76"/>
      <c r="K10" s="76"/>
      <c r="L10" s="76"/>
    </row>
    <row r="11" spans="1:12" s="41" customFormat="1" ht="22.5" customHeight="1">
      <c r="A11" s="9">
        <v>1</v>
      </c>
      <c r="B11" s="9">
        <v>2</v>
      </c>
      <c r="C11" s="9">
        <v>3</v>
      </c>
      <c r="D11" s="9">
        <v>5</v>
      </c>
      <c r="E11" s="9">
        <v>6</v>
      </c>
      <c r="F11" s="9">
        <v>7</v>
      </c>
      <c r="G11" s="9">
        <v>8</v>
      </c>
      <c r="H11" s="9">
        <v>9</v>
      </c>
      <c r="I11" s="9">
        <v>10</v>
      </c>
      <c r="J11" s="9">
        <v>11</v>
      </c>
      <c r="K11" s="9">
        <v>12</v>
      </c>
      <c r="L11" s="9">
        <v>13</v>
      </c>
    </row>
    <row r="12" spans="1:12" ht="57" customHeight="1">
      <c r="A12" s="16" t="s">
        <v>3</v>
      </c>
      <c r="B12" s="22" t="s">
        <v>28</v>
      </c>
      <c r="C12" s="22" t="s">
        <v>34</v>
      </c>
      <c r="D12" s="23" t="s">
        <v>74</v>
      </c>
      <c r="E12" s="24">
        <f>SUM(F12)</f>
        <v>40000</v>
      </c>
      <c r="F12" s="24">
        <f>SUM(G12:H12,J12)</f>
        <v>40000</v>
      </c>
      <c r="G12" s="24">
        <v>40000</v>
      </c>
      <c r="H12" s="24"/>
      <c r="I12" s="12" t="s">
        <v>21</v>
      </c>
      <c r="J12" s="24"/>
      <c r="K12" s="25" t="s">
        <v>62</v>
      </c>
      <c r="L12" s="47"/>
    </row>
    <row r="13" spans="1:12" ht="51.75" customHeight="1">
      <c r="A13" s="16" t="s">
        <v>4</v>
      </c>
      <c r="B13" s="22" t="s">
        <v>61</v>
      </c>
      <c r="C13" s="22" t="s">
        <v>61</v>
      </c>
      <c r="D13" s="23" t="s">
        <v>75</v>
      </c>
      <c r="E13" s="24">
        <f aca="true" t="shared" si="0" ref="E13:E55">SUM(F13)</f>
        <v>40000</v>
      </c>
      <c r="F13" s="24">
        <f aca="true" t="shared" si="1" ref="F13:F55">SUM(G13:H13,J13)</f>
        <v>40000</v>
      </c>
      <c r="G13" s="24">
        <v>40000</v>
      </c>
      <c r="H13" s="24"/>
      <c r="I13" s="12" t="s">
        <v>21</v>
      </c>
      <c r="J13" s="24"/>
      <c r="K13" s="25" t="s">
        <v>62</v>
      </c>
      <c r="L13" s="47"/>
    </row>
    <row r="14" spans="1:12" ht="55.5" customHeight="1">
      <c r="A14" s="16" t="s">
        <v>5</v>
      </c>
      <c r="B14" s="22" t="s">
        <v>61</v>
      </c>
      <c r="C14" s="22" t="s">
        <v>61</v>
      </c>
      <c r="D14" s="23" t="s">
        <v>76</v>
      </c>
      <c r="E14" s="24">
        <f t="shared" si="0"/>
        <v>60000</v>
      </c>
      <c r="F14" s="24">
        <f t="shared" si="1"/>
        <v>60000</v>
      </c>
      <c r="G14" s="24">
        <v>60000</v>
      </c>
      <c r="H14" s="24"/>
      <c r="I14" s="12" t="s">
        <v>21</v>
      </c>
      <c r="J14" s="24"/>
      <c r="K14" s="25" t="s">
        <v>62</v>
      </c>
      <c r="L14" s="47"/>
    </row>
    <row r="15" spans="1:12" ht="50.25" customHeight="1">
      <c r="A15" s="16" t="s">
        <v>6</v>
      </c>
      <c r="B15" s="22" t="s">
        <v>61</v>
      </c>
      <c r="C15" s="22" t="s">
        <v>61</v>
      </c>
      <c r="D15" s="23" t="s">
        <v>77</v>
      </c>
      <c r="E15" s="24">
        <f t="shared" si="0"/>
        <v>50000</v>
      </c>
      <c r="F15" s="24">
        <f t="shared" si="1"/>
        <v>50000</v>
      </c>
      <c r="G15" s="24">
        <v>50000</v>
      </c>
      <c r="H15" s="24"/>
      <c r="I15" s="12" t="s">
        <v>21</v>
      </c>
      <c r="J15" s="24"/>
      <c r="K15" s="25" t="s">
        <v>62</v>
      </c>
      <c r="L15" s="47"/>
    </row>
    <row r="16" spans="1:12" ht="56.25" customHeight="1">
      <c r="A16" s="16" t="s">
        <v>7</v>
      </c>
      <c r="B16" s="22" t="s">
        <v>61</v>
      </c>
      <c r="C16" s="22" t="s">
        <v>61</v>
      </c>
      <c r="D16" s="23" t="s">
        <v>78</v>
      </c>
      <c r="E16" s="24">
        <f t="shared" si="0"/>
        <v>45634</v>
      </c>
      <c r="F16" s="24">
        <f t="shared" si="1"/>
        <v>45634</v>
      </c>
      <c r="G16" s="24">
        <v>45634</v>
      </c>
      <c r="H16" s="24"/>
      <c r="I16" s="12" t="s">
        <v>21</v>
      </c>
      <c r="J16" s="24"/>
      <c r="K16" s="25" t="s">
        <v>62</v>
      </c>
      <c r="L16" s="47"/>
    </row>
    <row r="17" spans="1:12" ht="57.75" customHeight="1">
      <c r="A17" s="16" t="s">
        <v>8</v>
      </c>
      <c r="B17" s="22" t="s">
        <v>61</v>
      </c>
      <c r="C17" s="22" t="s">
        <v>61</v>
      </c>
      <c r="D17" s="23" t="s">
        <v>79</v>
      </c>
      <c r="E17" s="24">
        <f t="shared" si="0"/>
        <v>60000</v>
      </c>
      <c r="F17" s="24">
        <f t="shared" si="1"/>
        <v>60000</v>
      </c>
      <c r="G17" s="24">
        <v>60000</v>
      </c>
      <c r="H17" s="24"/>
      <c r="I17" s="12" t="s">
        <v>21</v>
      </c>
      <c r="J17" s="24"/>
      <c r="K17" s="25" t="s">
        <v>62</v>
      </c>
      <c r="L17" s="47"/>
    </row>
    <row r="18" spans="1:12" ht="54.75" customHeight="1">
      <c r="A18" s="16" t="s">
        <v>9</v>
      </c>
      <c r="B18" s="22" t="s">
        <v>61</v>
      </c>
      <c r="C18" s="22" t="s">
        <v>61</v>
      </c>
      <c r="D18" s="23" t="s">
        <v>80</v>
      </c>
      <c r="E18" s="24">
        <f t="shared" si="0"/>
        <v>10000</v>
      </c>
      <c r="F18" s="24">
        <f t="shared" si="1"/>
        <v>10000</v>
      </c>
      <c r="G18" s="24">
        <v>10000</v>
      </c>
      <c r="H18" s="24"/>
      <c r="I18" s="12" t="s">
        <v>21</v>
      </c>
      <c r="J18" s="24"/>
      <c r="K18" s="25" t="s">
        <v>62</v>
      </c>
      <c r="L18" s="47"/>
    </row>
    <row r="19" spans="1:12" ht="50.25" customHeight="1">
      <c r="A19" s="16" t="s">
        <v>10</v>
      </c>
      <c r="B19" s="22" t="s">
        <v>61</v>
      </c>
      <c r="C19" s="22" t="s">
        <v>61</v>
      </c>
      <c r="D19" s="23" t="s">
        <v>81</v>
      </c>
      <c r="E19" s="24">
        <f t="shared" si="0"/>
        <v>10000</v>
      </c>
      <c r="F19" s="24">
        <f t="shared" si="1"/>
        <v>10000</v>
      </c>
      <c r="G19" s="24">
        <v>10000</v>
      </c>
      <c r="H19" s="24"/>
      <c r="I19" s="12" t="s">
        <v>21</v>
      </c>
      <c r="J19" s="24"/>
      <c r="K19" s="25" t="s">
        <v>62</v>
      </c>
      <c r="L19" s="47"/>
    </row>
    <row r="20" spans="1:12" s="11" customFormat="1" ht="50.25" customHeight="1">
      <c r="A20" s="78" t="s">
        <v>64</v>
      </c>
      <c r="B20" s="79"/>
      <c r="C20" s="79"/>
      <c r="D20" s="79"/>
      <c r="E20" s="26">
        <f t="shared" si="0"/>
        <v>315634</v>
      </c>
      <c r="F20" s="26">
        <f>SUM(G20:H20,I20,J20)</f>
        <v>315634</v>
      </c>
      <c r="G20" s="26">
        <f>SUM(G12:G19)</f>
        <v>315634</v>
      </c>
      <c r="H20" s="26">
        <f>SUM(H12:H19)</f>
        <v>0</v>
      </c>
      <c r="I20" s="13"/>
      <c r="J20" s="26">
        <f>SUM(J12:J19)</f>
        <v>0</v>
      </c>
      <c r="K20" s="27"/>
      <c r="L20" s="48"/>
    </row>
    <row r="21" spans="1:12" ht="50.25" customHeight="1">
      <c r="A21" s="16" t="s">
        <v>37</v>
      </c>
      <c r="B21" s="22" t="s">
        <v>30</v>
      </c>
      <c r="C21" s="22" t="s">
        <v>31</v>
      </c>
      <c r="D21" s="23" t="s">
        <v>82</v>
      </c>
      <c r="E21" s="24">
        <f t="shared" si="0"/>
        <v>40000</v>
      </c>
      <c r="F21" s="24">
        <f t="shared" si="1"/>
        <v>40000</v>
      </c>
      <c r="G21" s="24">
        <v>40000</v>
      </c>
      <c r="H21" s="24"/>
      <c r="I21" s="12" t="s">
        <v>21</v>
      </c>
      <c r="J21" s="24"/>
      <c r="K21" s="25" t="s">
        <v>62</v>
      </c>
      <c r="L21" s="47"/>
    </row>
    <row r="22" spans="1:12" ht="74.25" customHeight="1">
      <c r="A22" s="16" t="s">
        <v>38</v>
      </c>
      <c r="B22" s="22" t="s">
        <v>61</v>
      </c>
      <c r="C22" s="22" t="s">
        <v>61</v>
      </c>
      <c r="D22" s="23" t="s">
        <v>83</v>
      </c>
      <c r="E22" s="24">
        <f t="shared" si="0"/>
        <v>40000</v>
      </c>
      <c r="F22" s="24">
        <f t="shared" si="1"/>
        <v>40000</v>
      </c>
      <c r="G22" s="24">
        <v>40000</v>
      </c>
      <c r="H22" s="24"/>
      <c r="I22" s="12" t="s">
        <v>21</v>
      </c>
      <c r="J22" s="24"/>
      <c r="K22" s="25" t="s">
        <v>62</v>
      </c>
      <c r="L22" s="47"/>
    </row>
    <row r="23" spans="1:12" ht="75.75" customHeight="1">
      <c r="A23" s="16" t="s">
        <v>39</v>
      </c>
      <c r="B23" s="22" t="s">
        <v>61</v>
      </c>
      <c r="C23" s="22" t="s">
        <v>61</v>
      </c>
      <c r="D23" s="23" t="s">
        <v>84</v>
      </c>
      <c r="E23" s="24">
        <f t="shared" si="0"/>
        <v>120000</v>
      </c>
      <c r="F23" s="24">
        <f t="shared" si="1"/>
        <v>120000</v>
      </c>
      <c r="G23" s="24">
        <v>0</v>
      </c>
      <c r="H23" s="24">
        <v>120000</v>
      </c>
      <c r="I23" s="12" t="s">
        <v>21</v>
      </c>
      <c r="J23" s="24"/>
      <c r="K23" s="25" t="s">
        <v>62</v>
      </c>
      <c r="L23" s="47"/>
    </row>
    <row r="24" spans="1:12" ht="57.75" customHeight="1">
      <c r="A24" s="16" t="s">
        <v>40</v>
      </c>
      <c r="B24" s="22" t="s">
        <v>61</v>
      </c>
      <c r="C24" s="22" t="s">
        <v>61</v>
      </c>
      <c r="D24" s="23" t="s">
        <v>85</v>
      </c>
      <c r="E24" s="24">
        <f t="shared" si="0"/>
        <v>80000</v>
      </c>
      <c r="F24" s="24">
        <f t="shared" si="1"/>
        <v>80000</v>
      </c>
      <c r="G24" s="24">
        <v>80000</v>
      </c>
      <c r="H24" s="24"/>
      <c r="I24" s="12" t="s">
        <v>21</v>
      </c>
      <c r="J24" s="24"/>
      <c r="K24" s="25" t="s">
        <v>62</v>
      </c>
      <c r="L24" s="47"/>
    </row>
    <row r="25" spans="1:12" ht="63" customHeight="1">
      <c r="A25" s="16" t="s">
        <v>41</v>
      </c>
      <c r="B25" s="22" t="s">
        <v>61</v>
      </c>
      <c r="C25" s="22" t="s">
        <v>61</v>
      </c>
      <c r="D25" s="23" t="s">
        <v>86</v>
      </c>
      <c r="E25" s="24">
        <f t="shared" si="0"/>
        <v>120000</v>
      </c>
      <c r="F25" s="24">
        <f t="shared" si="1"/>
        <v>120000</v>
      </c>
      <c r="G25" s="24">
        <v>0</v>
      </c>
      <c r="H25" s="24">
        <v>120000</v>
      </c>
      <c r="I25" s="12" t="s">
        <v>21</v>
      </c>
      <c r="J25" s="24"/>
      <c r="K25" s="25" t="s">
        <v>62</v>
      </c>
      <c r="L25" s="47"/>
    </row>
    <row r="26" spans="1:12" ht="53.25" customHeight="1">
      <c r="A26" s="16" t="s">
        <v>42</v>
      </c>
      <c r="B26" s="22" t="s">
        <v>61</v>
      </c>
      <c r="C26" s="22" t="s">
        <v>61</v>
      </c>
      <c r="D26" s="23" t="s">
        <v>87</v>
      </c>
      <c r="E26" s="24">
        <f t="shared" si="0"/>
        <v>120000</v>
      </c>
      <c r="F26" s="24">
        <f t="shared" si="1"/>
        <v>120000</v>
      </c>
      <c r="G26" s="24">
        <v>0</v>
      </c>
      <c r="H26" s="24">
        <v>120000</v>
      </c>
      <c r="I26" s="12" t="s">
        <v>21</v>
      </c>
      <c r="J26" s="24"/>
      <c r="K26" s="25" t="s">
        <v>62</v>
      </c>
      <c r="L26" s="47"/>
    </row>
    <row r="27" spans="1:12" ht="58.5" customHeight="1">
      <c r="A27" s="28" t="s">
        <v>43</v>
      </c>
      <c r="B27" s="29" t="s">
        <v>61</v>
      </c>
      <c r="C27" s="29" t="s">
        <v>61</v>
      </c>
      <c r="D27" s="23" t="s">
        <v>88</v>
      </c>
      <c r="E27" s="30">
        <f t="shared" si="0"/>
        <v>120000</v>
      </c>
      <c r="F27" s="30">
        <f t="shared" si="1"/>
        <v>120000</v>
      </c>
      <c r="G27" s="30">
        <v>0</v>
      </c>
      <c r="H27" s="30">
        <v>120000</v>
      </c>
      <c r="I27" s="14" t="s">
        <v>21</v>
      </c>
      <c r="J27" s="30"/>
      <c r="K27" s="25" t="s">
        <v>62</v>
      </c>
      <c r="L27" s="47"/>
    </row>
    <row r="28" spans="1:13" s="3" customFormat="1" ht="57.75" customHeight="1">
      <c r="A28" s="16" t="s">
        <v>44</v>
      </c>
      <c r="B28" s="22" t="s">
        <v>61</v>
      </c>
      <c r="C28" s="22" t="s">
        <v>61</v>
      </c>
      <c r="D28" s="23" t="s">
        <v>89</v>
      </c>
      <c r="E28" s="24">
        <f t="shared" si="0"/>
        <v>150000</v>
      </c>
      <c r="F28" s="24">
        <f t="shared" si="1"/>
        <v>150000</v>
      </c>
      <c r="G28" s="24">
        <v>0</v>
      </c>
      <c r="H28" s="24">
        <v>150000</v>
      </c>
      <c r="I28" s="12" t="s">
        <v>21</v>
      </c>
      <c r="J28" s="24"/>
      <c r="K28" s="25" t="s">
        <v>62</v>
      </c>
      <c r="L28" s="47"/>
      <c r="M28" s="20"/>
    </row>
    <row r="29" spans="1:12" s="4" customFormat="1" ht="58.5" customHeight="1">
      <c r="A29" s="17" t="s">
        <v>45</v>
      </c>
      <c r="B29" s="17" t="s">
        <v>61</v>
      </c>
      <c r="C29" s="17" t="s">
        <v>61</v>
      </c>
      <c r="D29" s="23" t="s">
        <v>90</v>
      </c>
      <c r="E29" s="24">
        <f>SUM(F29)</f>
        <v>100000</v>
      </c>
      <c r="F29" s="24">
        <f>SUM(G29:H29,J29)</f>
        <v>100000</v>
      </c>
      <c r="G29" s="31">
        <v>49992</v>
      </c>
      <c r="H29" s="32">
        <v>50008</v>
      </c>
      <c r="I29" s="12" t="s">
        <v>21</v>
      </c>
      <c r="J29" s="32"/>
      <c r="K29" s="25" t="s">
        <v>62</v>
      </c>
      <c r="L29" s="47"/>
    </row>
    <row r="30" spans="1:12" s="4" customFormat="1" ht="81.75" customHeight="1">
      <c r="A30" s="17" t="s">
        <v>46</v>
      </c>
      <c r="B30" s="17" t="s">
        <v>61</v>
      </c>
      <c r="C30" s="17" t="s">
        <v>61</v>
      </c>
      <c r="D30" s="12" t="s">
        <v>91</v>
      </c>
      <c r="E30" s="24">
        <f>SUM(F30)</f>
        <v>12000</v>
      </c>
      <c r="F30" s="24">
        <f>SUM(G30:H30,J30)</f>
        <v>12000</v>
      </c>
      <c r="G30" s="31">
        <v>12000</v>
      </c>
      <c r="H30" s="32"/>
      <c r="I30" s="12" t="s">
        <v>21</v>
      </c>
      <c r="J30" s="32"/>
      <c r="K30" s="33" t="s">
        <v>62</v>
      </c>
      <c r="L30" s="49"/>
    </row>
    <row r="31" spans="1:12" s="4" customFormat="1" ht="60.75" customHeight="1">
      <c r="A31" s="17" t="s">
        <v>47</v>
      </c>
      <c r="B31" s="17" t="s">
        <v>61</v>
      </c>
      <c r="C31" s="17" t="s">
        <v>61</v>
      </c>
      <c r="D31" s="12" t="s">
        <v>92</v>
      </c>
      <c r="E31" s="24">
        <f>SUM(F31)</f>
        <v>6000</v>
      </c>
      <c r="F31" s="24">
        <f>SUM(G31:H31,J31)</f>
        <v>6000</v>
      </c>
      <c r="G31" s="31">
        <v>6000</v>
      </c>
      <c r="H31" s="32"/>
      <c r="I31" s="12" t="s">
        <v>21</v>
      </c>
      <c r="J31" s="32"/>
      <c r="K31" s="33" t="s">
        <v>62</v>
      </c>
      <c r="L31" s="49"/>
    </row>
    <row r="32" spans="1:12" s="4" customFormat="1" ht="60.75" customHeight="1">
      <c r="A32" s="81" t="s">
        <v>109</v>
      </c>
      <c r="B32" s="82"/>
      <c r="C32" s="82"/>
      <c r="D32" s="83"/>
      <c r="E32" s="34">
        <f>SUM(F32)</f>
        <v>908000</v>
      </c>
      <c r="F32" s="34">
        <f>SUM(G32:H32,I32,J32)</f>
        <v>908000</v>
      </c>
      <c r="G32" s="35">
        <f>SUM(G21:G31)</f>
        <v>227992</v>
      </c>
      <c r="H32" s="35">
        <f>SUM(H21:H31)</f>
        <v>680008</v>
      </c>
      <c r="I32" s="21"/>
      <c r="J32" s="36"/>
      <c r="K32" s="33"/>
      <c r="L32" s="49"/>
    </row>
    <row r="33" spans="1:12" s="73" customFormat="1" ht="121.5" customHeight="1">
      <c r="A33" s="67" t="s">
        <v>48</v>
      </c>
      <c r="B33" s="57" t="s">
        <v>61</v>
      </c>
      <c r="C33" s="57">
        <v>60095</v>
      </c>
      <c r="D33" s="68" t="s">
        <v>110</v>
      </c>
      <c r="E33" s="61">
        <f>SUM(F33)</f>
        <v>50000</v>
      </c>
      <c r="F33" s="61">
        <f>SUM(G33:H33,J33)</f>
        <v>50000</v>
      </c>
      <c r="G33" s="69">
        <v>50000</v>
      </c>
      <c r="H33" s="70"/>
      <c r="I33" s="62" t="s">
        <v>21</v>
      </c>
      <c r="J33" s="70"/>
      <c r="K33" s="71" t="s">
        <v>62</v>
      </c>
      <c r="L33" s="72"/>
    </row>
    <row r="34" spans="1:12" s="11" customFormat="1" ht="39" customHeight="1">
      <c r="A34" s="80" t="s">
        <v>63</v>
      </c>
      <c r="B34" s="74"/>
      <c r="C34" s="74"/>
      <c r="D34" s="75"/>
      <c r="E34" s="37">
        <f t="shared" si="0"/>
        <v>958000</v>
      </c>
      <c r="F34" s="37">
        <f>SUM(G34:H34,I34,J34)</f>
        <v>958000</v>
      </c>
      <c r="G34" s="37">
        <f>SUM(G32,G33)</f>
        <v>277992</v>
      </c>
      <c r="H34" s="37">
        <f>SUM(H21:H29)</f>
        <v>680008</v>
      </c>
      <c r="I34" s="15"/>
      <c r="J34" s="37">
        <f>SUM(J21:J28)</f>
        <v>0</v>
      </c>
      <c r="K34" s="27"/>
      <c r="L34" s="48"/>
    </row>
    <row r="35" spans="1:12" ht="60.75" customHeight="1">
      <c r="A35" s="28" t="s">
        <v>49</v>
      </c>
      <c r="B35" s="29" t="s">
        <v>29</v>
      </c>
      <c r="C35" s="29" t="s">
        <v>35</v>
      </c>
      <c r="D35" s="42" t="s">
        <v>93</v>
      </c>
      <c r="E35" s="30">
        <f t="shared" si="0"/>
        <v>10000</v>
      </c>
      <c r="F35" s="30">
        <f t="shared" si="1"/>
        <v>10000</v>
      </c>
      <c r="G35" s="30">
        <v>10000</v>
      </c>
      <c r="H35" s="30"/>
      <c r="I35" s="14" t="s">
        <v>21</v>
      </c>
      <c r="J35" s="30"/>
      <c r="K35" s="43" t="s">
        <v>62</v>
      </c>
      <c r="L35" s="50"/>
    </row>
    <row r="36" spans="1:12" s="65" customFormat="1" ht="60.75" customHeight="1">
      <c r="A36" s="57" t="s">
        <v>50</v>
      </c>
      <c r="B36" s="58" t="s">
        <v>61</v>
      </c>
      <c r="C36" s="58" t="s">
        <v>61</v>
      </c>
      <c r="D36" s="59" t="s">
        <v>111</v>
      </c>
      <c r="E36" s="60">
        <f t="shared" si="0"/>
        <v>21000</v>
      </c>
      <c r="F36" s="60">
        <f t="shared" si="1"/>
        <v>21000</v>
      </c>
      <c r="G36" s="61">
        <v>21000</v>
      </c>
      <c r="H36" s="61"/>
      <c r="I36" s="62" t="s">
        <v>21</v>
      </c>
      <c r="J36" s="61"/>
      <c r="K36" s="63" t="s">
        <v>62</v>
      </c>
      <c r="L36" s="64"/>
    </row>
    <row r="37" spans="1:12" s="65" customFormat="1" ht="60.75" customHeight="1">
      <c r="A37" s="57" t="s">
        <v>51</v>
      </c>
      <c r="B37" s="58" t="s">
        <v>61</v>
      </c>
      <c r="C37" s="58" t="s">
        <v>61</v>
      </c>
      <c r="D37" s="59" t="s">
        <v>112</v>
      </c>
      <c r="E37" s="60">
        <f t="shared" si="0"/>
        <v>20000</v>
      </c>
      <c r="F37" s="60">
        <f t="shared" si="1"/>
        <v>20000</v>
      </c>
      <c r="G37" s="61">
        <v>20000</v>
      </c>
      <c r="H37" s="61"/>
      <c r="I37" s="62" t="s">
        <v>21</v>
      </c>
      <c r="J37" s="61"/>
      <c r="K37" s="63" t="s">
        <v>62</v>
      </c>
      <c r="L37" s="64"/>
    </row>
    <row r="38" spans="1:12" s="11" customFormat="1" ht="45" customHeight="1">
      <c r="A38" s="78" t="s">
        <v>66</v>
      </c>
      <c r="B38" s="78"/>
      <c r="C38" s="78"/>
      <c r="D38" s="78"/>
      <c r="E38" s="26">
        <f t="shared" si="0"/>
        <v>51000</v>
      </c>
      <c r="F38" s="26">
        <f>SUM(G38:H38,I38,J38)</f>
        <v>51000</v>
      </c>
      <c r="G38" s="26">
        <f>SUM(G35:G37)</f>
        <v>51000</v>
      </c>
      <c r="H38" s="26">
        <f>SUM(H35)</f>
        <v>0</v>
      </c>
      <c r="I38" s="13"/>
      <c r="J38" s="26">
        <f>SUM(J35)</f>
        <v>0</v>
      </c>
      <c r="K38" s="27"/>
      <c r="L38" s="51"/>
    </row>
    <row r="39" spans="1:12" ht="66" customHeight="1">
      <c r="A39" s="16" t="s">
        <v>52</v>
      </c>
      <c r="B39" s="16">
        <v>754</v>
      </c>
      <c r="C39" s="16">
        <v>75412</v>
      </c>
      <c r="D39" s="23" t="s">
        <v>94</v>
      </c>
      <c r="E39" s="24">
        <f t="shared" si="0"/>
        <v>22500</v>
      </c>
      <c r="F39" s="24">
        <f t="shared" si="1"/>
        <v>22500</v>
      </c>
      <c r="G39" s="24">
        <v>22500</v>
      </c>
      <c r="H39" s="24"/>
      <c r="I39" s="12" t="s">
        <v>21</v>
      </c>
      <c r="J39" s="24"/>
      <c r="K39" s="25" t="s">
        <v>62</v>
      </c>
      <c r="L39" s="47"/>
    </row>
    <row r="40" spans="1:12" s="11" customFormat="1" ht="43.5" customHeight="1">
      <c r="A40" s="78" t="s">
        <v>65</v>
      </c>
      <c r="B40" s="79"/>
      <c r="C40" s="79"/>
      <c r="D40" s="79"/>
      <c r="E40" s="26">
        <f t="shared" si="0"/>
        <v>22500</v>
      </c>
      <c r="F40" s="26">
        <f t="shared" si="1"/>
        <v>22500</v>
      </c>
      <c r="G40" s="26">
        <f>SUM(G39:G39)</f>
        <v>22500</v>
      </c>
      <c r="H40" s="26">
        <f>SUM(H39:H39)</f>
        <v>0</v>
      </c>
      <c r="I40" s="13"/>
      <c r="J40" s="26">
        <f>SUM(J39:J39)</f>
        <v>0</v>
      </c>
      <c r="K40" s="27"/>
      <c r="L40" s="48"/>
    </row>
    <row r="41" spans="1:12" s="66" customFormat="1" ht="75" customHeight="1">
      <c r="A41" s="57" t="s">
        <v>53</v>
      </c>
      <c r="B41" s="58" t="s">
        <v>32</v>
      </c>
      <c r="C41" s="58" t="s">
        <v>72</v>
      </c>
      <c r="D41" s="59" t="s">
        <v>114</v>
      </c>
      <c r="E41" s="61">
        <f t="shared" si="0"/>
        <v>60400</v>
      </c>
      <c r="F41" s="61">
        <f t="shared" si="1"/>
        <v>60400</v>
      </c>
      <c r="G41" s="61">
        <v>60400</v>
      </c>
      <c r="H41" s="61"/>
      <c r="I41" s="62" t="s">
        <v>21</v>
      </c>
      <c r="J41" s="61"/>
      <c r="K41" s="63" t="s">
        <v>62</v>
      </c>
      <c r="L41" s="64"/>
    </row>
    <row r="42" spans="1:12" s="66" customFormat="1" ht="63" customHeight="1">
      <c r="A42" s="57" t="s">
        <v>54</v>
      </c>
      <c r="B42" s="58" t="s">
        <v>61</v>
      </c>
      <c r="C42" s="58" t="s">
        <v>61</v>
      </c>
      <c r="D42" s="59" t="s">
        <v>115</v>
      </c>
      <c r="E42" s="61">
        <f>SUM(F42)</f>
        <v>6000</v>
      </c>
      <c r="F42" s="61">
        <f>SUM(G42:H42,J42)</f>
        <v>6000</v>
      </c>
      <c r="G42" s="61">
        <v>6000</v>
      </c>
      <c r="H42" s="61"/>
      <c r="I42" s="62" t="s">
        <v>21</v>
      </c>
      <c r="J42" s="61"/>
      <c r="K42" s="63" t="s">
        <v>62</v>
      </c>
      <c r="L42" s="64"/>
    </row>
    <row r="43" spans="1:12" ht="63" customHeight="1">
      <c r="A43" s="84" t="s">
        <v>113</v>
      </c>
      <c r="B43" s="85"/>
      <c r="C43" s="85"/>
      <c r="D43" s="86"/>
      <c r="E43" s="24">
        <f>SUM(F43)</f>
        <v>66400</v>
      </c>
      <c r="F43" s="24">
        <f>SUM(G43:J43)</f>
        <v>66400</v>
      </c>
      <c r="G43" s="24">
        <f>SUM(G41:G42)</f>
        <v>66400</v>
      </c>
      <c r="H43" s="24"/>
      <c r="I43" s="12"/>
      <c r="J43" s="24"/>
      <c r="K43" s="25"/>
      <c r="L43" s="47"/>
    </row>
    <row r="44" spans="1:12" ht="63" customHeight="1">
      <c r="A44" s="16" t="s">
        <v>55</v>
      </c>
      <c r="B44" s="22" t="s">
        <v>32</v>
      </c>
      <c r="C44" s="22" t="s">
        <v>95</v>
      </c>
      <c r="D44" s="23" t="s">
        <v>96</v>
      </c>
      <c r="E44" s="24">
        <f>SUM(F44)</f>
        <v>84000</v>
      </c>
      <c r="F44" s="24">
        <f>SUM(G44:H44,J44)</f>
        <v>84000</v>
      </c>
      <c r="G44" s="24">
        <v>84000</v>
      </c>
      <c r="H44" s="24"/>
      <c r="I44" s="12" t="s">
        <v>21</v>
      </c>
      <c r="J44" s="24"/>
      <c r="K44" s="25" t="s">
        <v>62</v>
      </c>
      <c r="L44" s="47"/>
    </row>
    <row r="45" spans="1:12" ht="50.25" customHeight="1">
      <c r="A45" s="16" t="s">
        <v>56</v>
      </c>
      <c r="B45" s="22" t="s">
        <v>61</v>
      </c>
      <c r="C45" s="22" t="s">
        <v>97</v>
      </c>
      <c r="D45" s="23" t="s">
        <v>106</v>
      </c>
      <c r="E45" s="24">
        <f t="shared" si="0"/>
        <v>6900</v>
      </c>
      <c r="F45" s="24">
        <f t="shared" si="1"/>
        <v>6900</v>
      </c>
      <c r="G45" s="24">
        <v>6900</v>
      </c>
      <c r="H45" s="24"/>
      <c r="I45" s="12" t="s">
        <v>21</v>
      </c>
      <c r="J45" s="24"/>
      <c r="K45" s="25" t="s">
        <v>62</v>
      </c>
      <c r="L45" s="47"/>
    </row>
    <row r="46" spans="1:12" s="11" customFormat="1" ht="50.25" customHeight="1">
      <c r="A46" s="78" t="s">
        <v>98</v>
      </c>
      <c r="B46" s="79"/>
      <c r="C46" s="79"/>
      <c r="D46" s="79"/>
      <c r="E46" s="26">
        <f t="shared" si="0"/>
        <v>157300</v>
      </c>
      <c r="F46" s="26">
        <f>SUM(G46:H46,J46)</f>
        <v>157300</v>
      </c>
      <c r="G46" s="26">
        <f>SUM(G43,G44,G45)</f>
        <v>157300</v>
      </c>
      <c r="H46" s="26">
        <v>0</v>
      </c>
      <c r="I46" s="13" t="s">
        <v>21</v>
      </c>
      <c r="J46" s="26"/>
      <c r="K46" s="27" t="s">
        <v>62</v>
      </c>
      <c r="L46" s="48"/>
    </row>
    <row r="47" spans="1:12" ht="45" customHeight="1">
      <c r="A47" s="16" t="s">
        <v>57</v>
      </c>
      <c r="B47" s="22" t="s">
        <v>33</v>
      </c>
      <c r="C47" s="22" t="s">
        <v>36</v>
      </c>
      <c r="D47" s="23" t="s">
        <v>99</v>
      </c>
      <c r="E47" s="24">
        <f t="shared" si="0"/>
        <v>30000</v>
      </c>
      <c r="F47" s="24">
        <f t="shared" si="1"/>
        <v>30000</v>
      </c>
      <c r="G47" s="24">
        <v>30000</v>
      </c>
      <c r="H47" s="24"/>
      <c r="I47" s="12" t="s">
        <v>21</v>
      </c>
      <c r="J47" s="24"/>
      <c r="K47" s="25" t="s">
        <v>62</v>
      </c>
      <c r="L47" s="47"/>
    </row>
    <row r="48" spans="1:12" ht="54.75" customHeight="1">
      <c r="A48" s="44" t="s">
        <v>58</v>
      </c>
      <c r="B48" s="52" t="s">
        <v>61</v>
      </c>
      <c r="C48" s="52" t="s">
        <v>61</v>
      </c>
      <c r="D48" s="53" t="s">
        <v>100</v>
      </c>
      <c r="E48" s="45">
        <f t="shared" si="0"/>
        <v>60000</v>
      </c>
      <c r="F48" s="45">
        <f t="shared" si="1"/>
        <v>60000</v>
      </c>
      <c r="G48" s="45">
        <v>60000</v>
      </c>
      <c r="H48" s="45"/>
      <c r="I48" s="46" t="s">
        <v>21</v>
      </c>
      <c r="J48" s="45"/>
      <c r="K48" s="54" t="s">
        <v>62</v>
      </c>
      <c r="L48" s="55" t="s">
        <v>118</v>
      </c>
    </row>
    <row r="49" spans="1:12" ht="50.25" customHeight="1">
      <c r="A49" s="44" t="s">
        <v>59</v>
      </c>
      <c r="B49" s="52" t="s">
        <v>61</v>
      </c>
      <c r="C49" s="52" t="s">
        <v>61</v>
      </c>
      <c r="D49" s="53" t="s">
        <v>101</v>
      </c>
      <c r="E49" s="45">
        <f t="shared" si="0"/>
        <v>50000</v>
      </c>
      <c r="F49" s="45">
        <f t="shared" si="1"/>
        <v>50000</v>
      </c>
      <c r="G49" s="45">
        <v>50000</v>
      </c>
      <c r="H49" s="45"/>
      <c r="I49" s="46" t="s">
        <v>21</v>
      </c>
      <c r="J49" s="45"/>
      <c r="K49" s="54" t="s">
        <v>62</v>
      </c>
      <c r="L49" s="55" t="s">
        <v>119</v>
      </c>
    </row>
    <row r="50" spans="1:12" ht="41.25" customHeight="1">
      <c r="A50" s="16" t="s">
        <v>60</v>
      </c>
      <c r="B50" s="22" t="s">
        <v>61</v>
      </c>
      <c r="C50" s="22" t="s">
        <v>61</v>
      </c>
      <c r="D50" s="23" t="s">
        <v>102</v>
      </c>
      <c r="E50" s="24">
        <f t="shared" si="0"/>
        <v>30000</v>
      </c>
      <c r="F50" s="24">
        <f t="shared" si="1"/>
        <v>30000</v>
      </c>
      <c r="G50" s="24">
        <v>30000</v>
      </c>
      <c r="H50" s="24"/>
      <c r="I50" s="12" t="s">
        <v>21</v>
      </c>
      <c r="J50" s="24"/>
      <c r="K50" s="25" t="s">
        <v>62</v>
      </c>
      <c r="L50" s="47"/>
    </row>
    <row r="51" spans="1:12" ht="48" customHeight="1">
      <c r="A51" s="16" t="s">
        <v>67</v>
      </c>
      <c r="B51" s="22" t="s">
        <v>61</v>
      </c>
      <c r="C51" s="22" t="s">
        <v>61</v>
      </c>
      <c r="D51" s="23" t="s">
        <v>103</v>
      </c>
      <c r="E51" s="24">
        <f t="shared" si="0"/>
        <v>40000</v>
      </c>
      <c r="F51" s="24">
        <f t="shared" si="1"/>
        <v>40000</v>
      </c>
      <c r="G51" s="24">
        <v>40000</v>
      </c>
      <c r="H51" s="24"/>
      <c r="I51" s="12" t="s">
        <v>21</v>
      </c>
      <c r="J51" s="24"/>
      <c r="K51" s="25" t="s">
        <v>62</v>
      </c>
      <c r="L51" s="47"/>
    </row>
    <row r="52" spans="1:12" ht="37.5" customHeight="1">
      <c r="A52" s="16" t="s">
        <v>68</v>
      </c>
      <c r="B52" s="22" t="s">
        <v>61</v>
      </c>
      <c r="C52" s="22" t="s">
        <v>61</v>
      </c>
      <c r="D52" s="23" t="s">
        <v>70</v>
      </c>
      <c r="E52" s="24">
        <f>SUM(F52)</f>
        <v>70000</v>
      </c>
      <c r="F52" s="24">
        <f>SUM(G52:H52,J52)</f>
        <v>70000</v>
      </c>
      <c r="G52" s="24">
        <v>70000</v>
      </c>
      <c r="H52" s="24"/>
      <c r="I52" s="12" t="s">
        <v>21</v>
      </c>
      <c r="J52" s="24"/>
      <c r="K52" s="25" t="s">
        <v>62</v>
      </c>
      <c r="L52" s="47"/>
    </row>
    <row r="53" spans="1:12" ht="73.5" customHeight="1">
      <c r="A53" s="16" t="s">
        <v>69</v>
      </c>
      <c r="B53" s="22" t="s">
        <v>61</v>
      </c>
      <c r="C53" s="22" t="s">
        <v>61</v>
      </c>
      <c r="D53" s="23" t="s">
        <v>104</v>
      </c>
      <c r="E53" s="24">
        <f>SUM(F53)</f>
        <v>30000</v>
      </c>
      <c r="F53" s="24">
        <f>SUM(G53:H53,J53)</f>
        <v>30000</v>
      </c>
      <c r="G53" s="24">
        <v>30000</v>
      </c>
      <c r="H53" s="24"/>
      <c r="I53" s="12" t="s">
        <v>21</v>
      </c>
      <c r="J53" s="24"/>
      <c r="K53" s="25" t="s">
        <v>62</v>
      </c>
      <c r="L53" s="47"/>
    </row>
    <row r="54" spans="1:12" s="11" customFormat="1" ht="32.25" customHeight="1">
      <c r="A54" s="78" t="s">
        <v>71</v>
      </c>
      <c r="B54" s="79"/>
      <c r="C54" s="79"/>
      <c r="D54" s="79"/>
      <c r="E54" s="26">
        <f t="shared" si="0"/>
        <v>310000</v>
      </c>
      <c r="F54" s="26">
        <f>SUM(G54:H54,I54,J54)</f>
        <v>310000</v>
      </c>
      <c r="G54" s="26">
        <f>SUM(G47:G53)</f>
        <v>310000</v>
      </c>
      <c r="H54" s="26">
        <f>SUM(H41:H51)</f>
        <v>0</v>
      </c>
      <c r="I54" s="13"/>
      <c r="J54" s="26">
        <f>SUM(J41:J51)</f>
        <v>0</v>
      </c>
      <c r="K54" s="27"/>
      <c r="L54" s="48" t="s">
        <v>107</v>
      </c>
    </row>
    <row r="55" spans="1:12" s="10" customFormat="1" ht="22.5" customHeight="1">
      <c r="A55" s="77" t="s">
        <v>1</v>
      </c>
      <c r="B55" s="77"/>
      <c r="C55" s="77"/>
      <c r="D55" s="77"/>
      <c r="E55" s="38">
        <f t="shared" si="0"/>
        <v>1814434</v>
      </c>
      <c r="F55" s="38">
        <f t="shared" si="1"/>
        <v>1814434</v>
      </c>
      <c r="G55" s="39">
        <f>SUM(G20,G34,G38,G40,G46,G54)</f>
        <v>1134426</v>
      </c>
      <c r="H55" s="39">
        <f>SUM(H20,H34,H38,H40,H54)</f>
        <v>680008</v>
      </c>
      <c r="I55" s="39">
        <f>SUM(I20,I34,I38,I40,I54)</f>
        <v>0</v>
      </c>
      <c r="J55" s="39">
        <f>SUM(J20,J34,J38,J40,J54)</f>
        <v>0</v>
      </c>
      <c r="K55" s="40" t="s">
        <v>11</v>
      </c>
      <c r="L55" s="56" t="s">
        <v>107</v>
      </c>
    </row>
    <row r="57" ht="12.75">
      <c r="A57" s="1" t="s">
        <v>22</v>
      </c>
    </row>
    <row r="58" ht="12.75">
      <c r="A58" s="1" t="s">
        <v>23</v>
      </c>
    </row>
    <row r="59" ht="12.75">
      <c r="A59" s="1" t="s">
        <v>24</v>
      </c>
    </row>
    <row r="60" ht="12.75">
      <c r="A60" s="1" t="s">
        <v>25</v>
      </c>
    </row>
    <row r="61" ht="14.25" customHeight="1">
      <c r="A61" s="1" t="s">
        <v>26</v>
      </c>
    </row>
    <row r="62" ht="12.75" customHeight="1">
      <c r="A62" s="2" t="s">
        <v>26</v>
      </c>
    </row>
    <row r="63" ht="12.75">
      <c r="A63" s="1" t="s">
        <v>26</v>
      </c>
    </row>
  </sheetData>
  <sheetProtection/>
  <mergeCells count="24">
    <mergeCell ref="L6:L10"/>
    <mergeCell ref="A32:D32"/>
    <mergeCell ref="A43:D43"/>
    <mergeCell ref="A4:K4"/>
    <mergeCell ref="A6:A10"/>
    <mergeCell ref="B6:B10"/>
    <mergeCell ref="C6:C10"/>
    <mergeCell ref="D6:D10"/>
    <mergeCell ref="E6:E10"/>
    <mergeCell ref="F6:J6"/>
    <mergeCell ref="K6:K10"/>
    <mergeCell ref="I8:I10"/>
    <mergeCell ref="F7:F10"/>
    <mergeCell ref="H8:H10"/>
    <mergeCell ref="G7:J7"/>
    <mergeCell ref="J8:J10"/>
    <mergeCell ref="G8:G10"/>
    <mergeCell ref="A55:D55"/>
    <mergeCell ref="A54:D54"/>
    <mergeCell ref="A34:D34"/>
    <mergeCell ref="A20:D20"/>
    <mergeCell ref="A38:D38"/>
    <mergeCell ref="A40:D40"/>
    <mergeCell ref="A46:D46"/>
  </mergeCells>
  <printOptions/>
  <pageMargins left="0.75" right="0.75" top="1" bottom="0.4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Urząd Gminy Sochaczew</cp:lastModifiedBy>
  <cp:lastPrinted>2013-05-28T08:44:18Z</cp:lastPrinted>
  <dcterms:created xsi:type="dcterms:W3CDTF">2009-10-15T10:17:39Z</dcterms:created>
  <dcterms:modified xsi:type="dcterms:W3CDTF">2013-10-21T12:41:04Z</dcterms:modified>
  <cp:category/>
  <cp:version/>
  <cp:contentType/>
  <cp:contentStatus/>
</cp:coreProperties>
</file>