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az przedsięwzięć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<sst xmlns="http://schemas.openxmlformats.org/spreadsheetml/2006/main" count="53" uniqueCount="47">
  <si>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Lp.</t>
  </si>
  <si>
    <t>Nazwa i cel</t>
  </si>
  <si>
    <t>Okres realizacji</t>
  </si>
  <si>
    <t xml:space="preserve">od </t>
  </si>
  <si>
    <t>do</t>
  </si>
  <si>
    <t>1.</t>
  </si>
  <si>
    <t>% wykonania</t>
  </si>
  <si>
    <t>2.</t>
  </si>
  <si>
    <t>4.</t>
  </si>
  <si>
    <t>Ogółem :</t>
  </si>
  <si>
    <t>Rozdział</t>
  </si>
  <si>
    <t>Drogi gminne</t>
  </si>
  <si>
    <r>
      <t xml:space="preserve">Przebudowa drogi </t>
    </r>
    <r>
      <rPr>
        <sz val="9"/>
        <rFont val="Arial CE"/>
        <family val="0"/>
      </rPr>
      <t xml:space="preserve">gminnej w Andrzejowie Duranowskim </t>
    </r>
  </si>
  <si>
    <t>6.</t>
  </si>
  <si>
    <t>7.</t>
  </si>
  <si>
    <t>wydatki bieżące</t>
  </si>
  <si>
    <t>wydatki majątkowe</t>
  </si>
  <si>
    <t>Plan na 2013 r</t>
  </si>
  <si>
    <t>Czas na aktywność-Promocja integracji społecznej</t>
  </si>
  <si>
    <t>75095</t>
  </si>
  <si>
    <t>Budowa Sali gimnastycznej z zapleczem przy Szkole Podstawowej w Żukowie - Poprawa warunków oświatowych</t>
  </si>
  <si>
    <t>Termomodernizacja budynku Sz P w Gawłowie - Poprawa warunków oświatowych</t>
  </si>
  <si>
    <t>Termomodernizacja budynku Sz P w Żukowie - Poprawa warunków oświatowych</t>
  </si>
  <si>
    <t>Termomodernizacja budynku Sz P w Feliksowie - Poprawa warunków oświatowych</t>
  </si>
  <si>
    <t>Termomodernizacja budynku Zespołu Szkół w  Kątach - Poprawa warunków oświatowych</t>
  </si>
  <si>
    <t>Termomodernizacja budynku Zespołu Szkół w  Wyczółkach - Poprawa warunków oświatowych</t>
  </si>
  <si>
    <t>Budowa oświetlenia ulicznego Andrzejów Duranowski - Poprawa bezpieczeństwa na drogach gminnych</t>
  </si>
  <si>
    <t>Budowa oświetlenia ulicznego Czerwonka Parcel (nowe osiedle)- Poprawa bezpieczeństwa na drogach gminnych</t>
  </si>
  <si>
    <t>Budowa oświetlenia ulicznego Jeżówka-Bielice- Poprawa bezpieczeństwa na drogach gminnych</t>
  </si>
  <si>
    <t>Budowa oświetlenia ulicznego Karwowo- Poprawa bezpieczeństwa na drogach gminnych</t>
  </si>
  <si>
    <t>Budowa oświetlenia ulicznego Kożuszki Kolonia - Chrzczany - Poprawa bezpieczeństwa na drogach gminnych</t>
  </si>
  <si>
    <t>Budowa oświetlenia ulicznego Władysławów k/Polleny - Poprawa bezpieczeństwa na drogach gminnych</t>
  </si>
  <si>
    <t>Budowa oświetlenia ulicznego Żdżarów- Halinów - Poprawa bezpieczeństwa na drogach gminnych</t>
  </si>
  <si>
    <t>Budowa budynku socjalno-sportowego w Gminie Sochaczew w miejscowości Feliksów - Poprawa warunków sportowych</t>
  </si>
  <si>
    <t>Wykonanie na 31.12.2013 r</t>
  </si>
  <si>
    <t>Stopień zaawansowania realizacji programów wieloletnich</t>
  </si>
  <si>
    <t>Czas na indywidualizację - rozwój wykształcenia</t>
  </si>
  <si>
    <t>Szkoła nowych możliwości - Programy rozwojowe dla szkół podstawowych w Gminie Sochaczew - rozwój wykształcenia</t>
  </si>
  <si>
    <t>Rozwój elektronicznej administracji w samorządach województwa mazowieckiego - Rozwój elektronicznej administracji w samorządach</t>
  </si>
  <si>
    <t>3.</t>
  </si>
  <si>
    <t>5.</t>
  </si>
  <si>
    <t>Zarządzanie energią w budynkach użyteczności publicznej w gminach powiatu sochaczewskiego - modernizacja budynków szkolnych</t>
  </si>
  <si>
    <t xml:space="preserve">Czas na indywidualizację - rozwój wykształcenia </t>
  </si>
  <si>
    <t>Szkoła nowych możliwości-Programy rozwojowe dla szkół podstawowych w Gminie Sochaczew - rozwój wykształcenia</t>
  </si>
  <si>
    <t>Czas na aktywność - Promocja integracji społecznej</t>
  </si>
  <si>
    <t>Budowa oświetlenia ulicznego - Poprawa bezpieczeństwa na drogach gminnych</t>
  </si>
  <si>
    <t>8.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</si>
</sst>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0" fontId="2" fillId="0" borderId="1" xfId="17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2" fillId="2" borderId="1" xfId="17" applyNumberFormat="1" applyFont="1" applyFill="1" applyBorder="1" applyAlignment="1">
      <alignment horizontal="right" vertical="center"/>
    </xf>
    <xf numFmtId="10" fontId="3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9"/>
  <sheetViews>
    <sheetView tabSelected="1" workbookViewId="0" topLeftCell="A1">
      <selection activeCell="J55" sqref="J55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34.75390625" style="0" customWidth="1"/>
    <col min="5" max="5" width="13.00390625" style="0" customWidth="1"/>
    <col min="6" max="6" width="15.875" style="0" customWidth="1"/>
    <col min="7" max="7" width="15.25390625" style="0" customWidth="1"/>
    <col min="8" max="8" width="9.875" style="0" customWidth="1"/>
  </cols>
  <sheetData>
    <row r="1" spans="1:8" s="4" customFormat="1" ht="12.75">
      <c r="A1" s="33" t="s">
        <v>35</v>
      </c>
      <c r="B1" s="33"/>
      <c r="C1" s="33"/>
      <c r="D1" s="33"/>
      <c r="E1" s="33"/>
      <c r="F1" s="33"/>
      <c r="G1" s="33"/>
      <c r="H1" s="33"/>
    </row>
    <row r="2" spans="1:8" s="4" customFormat="1" ht="12.75">
      <c r="A2" s="34"/>
      <c r="B2" s="34"/>
      <c r="C2" s="34"/>
      <c r="D2" s="34"/>
      <c r="E2" s="34"/>
      <c r="F2" s="34"/>
      <c r="G2" s="34"/>
      <c r="H2" s="34"/>
    </row>
    <row r="4" spans="1:8" s="2" customFormat="1" ht="12.75">
      <c r="A4" s="35" t="s">
        <v>0</v>
      </c>
      <c r="B4" s="36" t="s">
        <v>10</v>
      </c>
      <c r="C4" s="36" t="s">
        <v>1</v>
      </c>
      <c r="D4" s="31" t="s">
        <v>2</v>
      </c>
      <c r="E4" s="31"/>
      <c r="F4" s="31" t="s">
        <v>17</v>
      </c>
      <c r="G4" s="31" t="s">
        <v>34</v>
      </c>
      <c r="H4" s="31" t="s">
        <v>6</v>
      </c>
    </row>
    <row r="5" spans="1:8" s="3" customFormat="1" ht="24" customHeight="1">
      <c r="A5" s="35"/>
      <c r="B5" s="37"/>
      <c r="C5" s="37"/>
      <c r="D5" s="5" t="s">
        <v>3</v>
      </c>
      <c r="E5" s="5" t="s">
        <v>4</v>
      </c>
      <c r="F5" s="31"/>
      <c r="G5" s="31"/>
      <c r="H5" s="32"/>
    </row>
    <row r="6" spans="1:8" s="3" customFormat="1" ht="24" customHeight="1" hidden="1">
      <c r="A6" s="17"/>
      <c r="B6" s="18">
        <v>60016</v>
      </c>
      <c r="C6" s="18" t="s">
        <v>11</v>
      </c>
      <c r="D6" s="16"/>
      <c r="E6" s="16"/>
      <c r="F6" s="16"/>
      <c r="G6" s="16"/>
      <c r="H6" s="19"/>
    </row>
    <row r="7" spans="1:8" s="3" customFormat="1" ht="24" customHeight="1" hidden="1">
      <c r="A7" s="17"/>
      <c r="B7" s="18"/>
      <c r="C7" s="18" t="s">
        <v>12</v>
      </c>
      <c r="D7" s="16"/>
      <c r="E7" s="16"/>
      <c r="F7" s="16"/>
      <c r="G7" s="16"/>
      <c r="H7" s="19"/>
    </row>
    <row r="8" spans="1:8" s="3" customFormat="1" ht="24" customHeight="1" hidden="1">
      <c r="A8" s="17"/>
      <c r="B8" s="18"/>
      <c r="C8" s="18"/>
      <c r="D8" s="16"/>
      <c r="E8" s="16"/>
      <c r="F8" s="16"/>
      <c r="G8" s="16"/>
      <c r="H8" s="19"/>
    </row>
    <row r="9" spans="1:8" s="3" customFormat="1" ht="29.25" customHeight="1">
      <c r="A9" s="26" t="s">
        <v>15</v>
      </c>
      <c r="B9" s="27"/>
      <c r="C9" s="27"/>
      <c r="D9" s="27"/>
      <c r="E9" s="28"/>
      <c r="F9" s="23">
        <f>SUM(F10,F13,F16)</f>
        <v>420077.81</v>
      </c>
      <c r="G9" s="23">
        <f>SUM(G10,G13,G16)</f>
        <v>359287.3</v>
      </c>
      <c r="H9" s="20">
        <f>G9/F9</f>
        <v>0.8552875001895482</v>
      </c>
    </row>
    <row r="10" spans="1:8" s="3" customFormat="1" ht="33.75" customHeight="1">
      <c r="A10" s="7" t="s">
        <v>5</v>
      </c>
      <c r="B10" s="7">
        <v>80195</v>
      </c>
      <c r="C10" s="6" t="s">
        <v>42</v>
      </c>
      <c r="D10" s="7">
        <v>2013</v>
      </c>
      <c r="E10" s="7">
        <v>2014</v>
      </c>
      <c r="F10" s="8">
        <f>SUM(F11:F12)</f>
        <v>164400.8</v>
      </c>
      <c r="G10" s="8">
        <f>SUM(G11:G12)</f>
        <v>141904.15</v>
      </c>
      <c r="H10" s="9">
        <f aca="true" t="shared" si="0" ref="H10:H21">G10/F10</f>
        <v>0.8631597291497365</v>
      </c>
    </row>
    <row r="11" spans="1:8" s="22" customFormat="1" ht="36.75" customHeight="1">
      <c r="A11" s="11"/>
      <c r="B11" s="11"/>
      <c r="C11" s="10" t="s">
        <v>36</v>
      </c>
      <c r="D11" s="11">
        <v>2013</v>
      </c>
      <c r="E11" s="11">
        <v>2014</v>
      </c>
      <c r="F11" s="12">
        <v>139740.68</v>
      </c>
      <c r="G11" s="12">
        <v>120618.53</v>
      </c>
      <c r="H11" s="21">
        <f t="shared" si="0"/>
        <v>0.8631597470400173</v>
      </c>
    </row>
    <row r="12" spans="1:8" s="22" customFormat="1" ht="27.75" customHeight="1">
      <c r="A12" s="11"/>
      <c r="B12" s="11"/>
      <c r="C12" s="10" t="s">
        <v>36</v>
      </c>
      <c r="D12" s="11">
        <v>2013</v>
      </c>
      <c r="E12" s="11">
        <v>2014</v>
      </c>
      <c r="F12" s="12">
        <v>24660.12</v>
      </c>
      <c r="G12" s="12">
        <v>21285.62</v>
      </c>
      <c r="H12" s="21">
        <f t="shared" si="0"/>
        <v>0.8631596277714788</v>
      </c>
    </row>
    <row r="13" spans="1:8" s="3" customFormat="1" ht="51" customHeight="1">
      <c r="A13" s="7" t="s">
        <v>7</v>
      </c>
      <c r="B13" s="7">
        <v>80195</v>
      </c>
      <c r="C13" s="6" t="s">
        <v>43</v>
      </c>
      <c r="D13" s="7">
        <v>2013</v>
      </c>
      <c r="E13" s="7">
        <v>2015</v>
      </c>
      <c r="F13" s="8">
        <f>SUM(F14:F15)</f>
        <v>141949.69999999998</v>
      </c>
      <c r="G13" s="8">
        <f>SUM(G14:G15)</f>
        <v>106097.65000000001</v>
      </c>
      <c r="H13" s="9">
        <f aca="true" t="shared" si="1" ref="H13:H18">G13/F13</f>
        <v>0.7474313084141778</v>
      </c>
    </row>
    <row r="14" spans="1:8" s="22" customFormat="1" ht="44.25" customHeight="1">
      <c r="A14" s="11"/>
      <c r="B14" s="11"/>
      <c r="C14" s="10" t="s">
        <v>37</v>
      </c>
      <c r="D14" s="11">
        <v>2013</v>
      </c>
      <c r="E14" s="11">
        <v>2015</v>
      </c>
      <c r="F14" s="12">
        <v>129890.79</v>
      </c>
      <c r="G14" s="12">
        <v>96886.55</v>
      </c>
      <c r="H14" s="21">
        <f t="shared" si="1"/>
        <v>0.745907773753628</v>
      </c>
    </row>
    <row r="15" spans="1:8" s="22" customFormat="1" ht="43.5" customHeight="1">
      <c r="A15" s="11"/>
      <c r="B15" s="11"/>
      <c r="C15" s="10" t="s">
        <v>37</v>
      </c>
      <c r="D15" s="11">
        <v>2013</v>
      </c>
      <c r="E15" s="11">
        <v>2015</v>
      </c>
      <c r="F15" s="12">
        <v>12058.91</v>
      </c>
      <c r="G15" s="12">
        <v>9211.1</v>
      </c>
      <c r="H15" s="21">
        <f t="shared" si="1"/>
        <v>0.763841839768271</v>
      </c>
    </row>
    <row r="16" spans="1:8" s="3" customFormat="1" ht="36.75" customHeight="1">
      <c r="A16" s="7" t="s">
        <v>39</v>
      </c>
      <c r="B16" s="7">
        <v>85395</v>
      </c>
      <c r="C16" s="6" t="s">
        <v>44</v>
      </c>
      <c r="D16" s="7">
        <v>2012</v>
      </c>
      <c r="E16" s="7">
        <v>2014</v>
      </c>
      <c r="F16" s="8">
        <f>SUM(F17:F18)</f>
        <v>113727.31</v>
      </c>
      <c r="G16" s="8">
        <f>SUM(G17:G18)</f>
        <v>111285.5</v>
      </c>
      <c r="H16" s="9">
        <f t="shared" si="1"/>
        <v>0.9785292556378938</v>
      </c>
    </row>
    <row r="17" spans="1:8" s="22" customFormat="1" ht="36.75" customHeight="1">
      <c r="A17" s="11"/>
      <c r="B17" s="11"/>
      <c r="C17" s="10" t="s">
        <v>18</v>
      </c>
      <c r="D17" s="11">
        <v>2012</v>
      </c>
      <c r="E17" s="11">
        <v>2014</v>
      </c>
      <c r="F17" s="12">
        <v>96667.61</v>
      </c>
      <c r="G17" s="12">
        <v>94386.33</v>
      </c>
      <c r="H17" s="21">
        <f t="shared" si="1"/>
        <v>0.9764007820199548</v>
      </c>
    </row>
    <row r="18" spans="1:8" s="22" customFormat="1" ht="39" customHeight="1">
      <c r="A18" s="11"/>
      <c r="B18" s="11"/>
      <c r="C18" s="10" t="s">
        <v>18</v>
      </c>
      <c r="D18" s="11">
        <v>2012</v>
      </c>
      <c r="E18" s="11">
        <v>2014</v>
      </c>
      <c r="F18" s="12">
        <v>17059.7</v>
      </c>
      <c r="G18" s="12">
        <v>16899.17</v>
      </c>
      <c r="H18" s="21">
        <f t="shared" si="1"/>
        <v>0.9905901041636135</v>
      </c>
    </row>
    <row r="19" spans="1:8" s="3" customFormat="1" ht="30.75" customHeight="1">
      <c r="A19" s="26" t="s">
        <v>16</v>
      </c>
      <c r="B19" s="29"/>
      <c r="C19" s="29"/>
      <c r="D19" s="29"/>
      <c r="E19" s="30"/>
      <c r="F19" s="23">
        <f>SUM(F20,F23,F26,F33,F41)</f>
        <v>3945921.46</v>
      </c>
      <c r="G19" s="23">
        <f>SUM(G20,G23,G26,G33,G41)</f>
        <v>3745215.01</v>
      </c>
      <c r="H19" s="20">
        <f t="shared" si="0"/>
        <v>0.9491357210135651</v>
      </c>
    </row>
    <row r="20" spans="1:8" s="3" customFormat="1" ht="54" customHeight="1">
      <c r="A20" s="7" t="s">
        <v>8</v>
      </c>
      <c r="B20" s="15" t="s">
        <v>19</v>
      </c>
      <c r="C20" s="6" t="s">
        <v>38</v>
      </c>
      <c r="D20" s="7">
        <v>2011</v>
      </c>
      <c r="E20" s="7">
        <v>2014</v>
      </c>
      <c r="F20" s="8">
        <f>SUM(F21)</f>
        <v>4138</v>
      </c>
      <c r="G20" s="8">
        <f>SUM(G21)</f>
        <v>4137.66</v>
      </c>
      <c r="H20" s="9">
        <f t="shared" si="0"/>
        <v>0.999917834702755</v>
      </c>
    </row>
    <row r="21" spans="1:8" ht="50.25" customHeight="1">
      <c r="A21" s="11"/>
      <c r="B21" s="11"/>
      <c r="C21" s="10" t="s">
        <v>38</v>
      </c>
      <c r="D21" s="11">
        <v>2011</v>
      </c>
      <c r="E21" s="11">
        <v>2014</v>
      </c>
      <c r="F21" s="12">
        <v>4138</v>
      </c>
      <c r="G21" s="12">
        <v>4137.66</v>
      </c>
      <c r="H21" s="21">
        <f t="shared" si="0"/>
        <v>0.999917834702755</v>
      </c>
    </row>
    <row r="22" spans="1:8" ht="33" customHeight="1" hidden="1">
      <c r="A22" s="11"/>
      <c r="B22" s="11"/>
      <c r="C22" s="10"/>
      <c r="D22" s="11">
        <v>2013</v>
      </c>
      <c r="E22" s="11"/>
      <c r="F22" s="12"/>
      <c r="G22" s="12"/>
      <c r="H22" s="9"/>
    </row>
    <row r="23" spans="1:8" s="3" customFormat="1" ht="40.5" customHeight="1">
      <c r="A23" s="7" t="s">
        <v>40</v>
      </c>
      <c r="B23" s="7">
        <v>80101</v>
      </c>
      <c r="C23" s="6" t="s">
        <v>20</v>
      </c>
      <c r="D23" s="7">
        <v>2011</v>
      </c>
      <c r="E23" s="7">
        <v>2013</v>
      </c>
      <c r="F23" s="8">
        <f>SUM(F24)</f>
        <v>1803821.46</v>
      </c>
      <c r="G23" s="8">
        <f>SUM(G24)</f>
        <v>1788952.7</v>
      </c>
      <c r="H23" s="9">
        <f aca="true" t="shared" si="2" ref="H23:H43">G23/F23</f>
        <v>0.9917570777764225</v>
      </c>
    </row>
    <row r="24" spans="1:8" ht="39.75" customHeight="1">
      <c r="A24" s="11"/>
      <c r="B24" s="11"/>
      <c r="C24" s="10" t="s">
        <v>20</v>
      </c>
      <c r="D24" s="11">
        <v>2011</v>
      </c>
      <c r="E24" s="11">
        <v>2013</v>
      </c>
      <c r="F24" s="12">
        <v>1803821.46</v>
      </c>
      <c r="G24" s="12">
        <v>1788952.7</v>
      </c>
      <c r="H24" s="21">
        <f t="shared" si="2"/>
        <v>0.9917570777764225</v>
      </c>
    </row>
    <row r="25" spans="1:8" s="3" customFormat="1" ht="38.25" customHeight="1" hidden="1">
      <c r="A25" s="7"/>
      <c r="B25" s="7"/>
      <c r="C25" s="6"/>
      <c r="D25" s="7"/>
      <c r="E25" s="7"/>
      <c r="F25" s="8"/>
      <c r="G25" s="8"/>
      <c r="H25" s="9"/>
    </row>
    <row r="26" spans="1:8" s="3" customFormat="1" ht="54" customHeight="1">
      <c r="A26" s="7" t="s">
        <v>13</v>
      </c>
      <c r="B26" s="7">
        <v>80101</v>
      </c>
      <c r="C26" s="6" t="s">
        <v>41</v>
      </c>
      <c r="D26" s="7">
        <v>2011</v>
      </c>
      <c r="E26" s="7">
        <v>2013</v>
      </c>
      <c r="F26" s="8">
        <f>SUM(F27:F31)</f>
        <v>959500</v>
      </c>
      <c r="G26" s="8">
        <f>SUM(G27:G31)</f>
        <v>887256.22</v>
      </c>
      <c r="H26" s="9">
        <f>G26/F26</f>
        <v>0.9247068473163106</v>
      </c>
    </row>
    <row r="27" spans="1:8" ht="40.5" customHeight="1">
      <c r="A27" s="11"/>
      <c r="B27" s="11"/>
      <c r="C27" s="10" t="s">
        <v>21</v>
      </c>
      <c r="D27" s="11">
        <v>2012</v>
      </c>
      <c r="E27" s="11">
        <v>2013</v>
      </c>
      <c r="F27" s="12">
        <v>149400</v>
      </c>
      <c r="G27" s="12">
        <v>133505.86</v>
      </c>
      <c r="H27" s="21">
        <f t="shared" si="2"/>
        <v>0.8936135207496653</v>
      </c>
    </row>
    <row r="28" spans="1:8" ht="34.5" customHeight="1">
      <c r="A28" s="11"/>
      <c r="B28" s="11"/>
      <c r="C28" s="10" t="s">
        <v>22</v>
      </c>
      <c r="D28" s="11">
        <v>2012</v>
      </c>
      <c r="E28" s="11">
        <v>2013</v>
      </c>
      <c r="F28" s="12">
        <v>389900</v>
      </c>
      <c r="G28" s="12">
        <v>361949.65</v>
      </c>
      <c r="H28" s="21">
        <f>G28/F28</f>
        <v>0.9283140548858683</v>
      </c>
    </row>
    <row r="29" spans="1:8" ht="42" customHeight="1">
      <c r="A29" s="11"/>
      <c r="B29" s="11"/>
      <c r="C29" s="10" t="s">
        <v>23</v>
      </c>
      <c r="D29" s="11">
        <v>2012</v>
      </c>
      <c r="E29" s="11">
        <v>2013</v>
      </c>
      <c r="F29" s="12">
        <v>203900</v>
      </c>
      <c r="G29" s="12">
        <v>201090.29</v>
      </c>
      <c r="H29" s="21">
        <f t="shared" si="2"/>
        <v>0.9862201569396764</v>
      </c>
    </row>
    <row r="30" spans="1:8" ht="40.5" customHeight="1">
      <c r="A30" s="11"/>
      <c r="B30" s="11"/>
      <c r="C30" s="10" t="s">
        <v>24</v>
      </c>
      <c r="D30" s="11">
        <v>2012</v>
      </c>
      <c r="E30" s="11">
        <v>2013</v>
      </c>
      <c r="F30" s="12">
        <v>124800</v>
      </c>
      <c r="G30" s="12">
        <v>119261.08</v>
      </c>
      <c r="H30" s="21">
        <f t="shared" si="2"/>
        <v>0.9556176282051282</v>
      </c>
    </row>
    <row r="31" spans="1:8" ht="38.25" customHeight="1">
      <c r="A31" s="11"/>
      <c r="B31" s="11"/>
      <c r="C31" s="10" t="s">
        <v>25</v>
      </c>
      <c r="D31" s="11">
        <v>2012</v>
      </c>
      <c r="E31" s="11">
        <v>2013</v>
      </c>
      <c r="F31" s="12">
        <v>91500</v>
      </c>
      <c r="G31" s="12">
        <v>71449.34</v>
      </c>
      <c r="H31" s="21">
        <f t="shared" si="2"/>
        <v>0.7808671038251366</v>
      </c>
    </row>
    <row r="32" spans="1:8" ht="28.5" customHeight="1" hidden="1">
      <c r="A32" s="11"/>
      <c r="B32" s="11"/>
      <c r="C32" s="10"/>
      <c r="D32" s="11"/>
      <c r="E32" s="11"/>
      <c r="F32" s="12"/>
      <c r="G32" s="12"/>
      <c r="H32" s="9" t="e">
        <f t="shared" si="2"/>
        <v>#DIV/0!</v>
      </c>
    </row>
    <row r="33" spans="1:8" s="3" customFormat="1" ht="39.75" customHeight="1">
      <c r="A33" s="7" t="s">
        <v>14</v>
      </c>
      <c r="B33" s="7">
        <v>90015</v>
      </c>
      <c r="C33" s="6" t="s">
        <v>45</v>
      </c>
      <c r="D33" s="7">
        <v>2011</v>
      </c>
      <c r="E33" s="7">
        <v>2014</v>
      </c>
      <c r="F33" s="8">
        <f>SUM(F34:F40)</f>
        <v>475400</v>
      </c>
      <c r="G33" s="8">
        <f>SUM(G34:G40)</f>
        <v>361841.33999999997</v>
      </c>
      <c r="H33" s="9">
        <f>G33/F33</f>
        <v>0.7611302902818678</v>
      </c>
    </row>
    <row r="34" spans="1:8" ht="42.75" customHeight="1">
      <c r="A34" s="11"/>
      <c r="B34" s="11"/>
      <c r="C34" s="10" t="s">
        <v>26</v>
      </c>
      <c r="D34" s="11">
        <v>2012</v>
      </c>
      <c r="E34" s="11">
        <v>2013</v>
      </c>
      <c r="F34" s="12">
        <v>48300</v>
      </c>
      <c r="G34" s="12">
        <v>47553.97</v>
      </c>
      <c r="H34" s="21">
        <f aca="true" t="shared" si="3" ref="H34:H40">G34/F34</f>
        <v>0.9845542443064182</v>
      </c>
    </row>
    <row r="35" spans="1:8" ht="42" customHeight="1">
      <c r="A35" s="11"/>
      <c r="B35" s="11"/>
      <c r="C35" s="10" t="s">
        <v>27</v>
      </c>
      <c r="D35" s="11">
        <v>2012</v>
      </c>
      <c r="E35" s="11">
        <v>2013</v>
      </c>
      <c r="F35" s="12">
        <v>57000</v>
      </c>
      <c r="G35" s="12">
        <v>56531.57</v>
      </c>
      <c r="H35" s="21">
        <f t="shared" si="3"/>
        <v>0.9917819298245614</v>
      </c>
    </row>
    <row r="36" spans="1:8" ht="44.25" customHeight="1">
      <c r="A36" s="11"/>
      <c r="B36" s="11"/>
      <c r="C36" s="10" t="s">
        <v>28</v>
      </c>
      <c r="D36" s="11">
        <v>2011</v>
      </c>
      <c r="E36" s="11">
        <v>2014</v>
      </c>
      <c r="F36" s="12">
        <v>133400</v>
      </c>
      <c r="G36" s="12">
        <v>73033</v>
      </c>
      <c r="H36" s="21">
        <f t="shared" si="3"/>
        <v>0.5474737631184408</v>
      </c>
    </row>
    <row r="37" spans="1:8" ht="40.5" customHeight="1">
      <c r="A37" s="11"/>
      <c r="B37" s="11"/>
      <c r="C37" s="10" t="s">
        <v>29</v>
      </c>
      <c r="D37" s="11">
        <v>2012</v>
      </c>
      <c r="E37" s="11">
        <v>2013</v>
      </c>
      <c r="F37" s="12">
        <v>26000</v>
      </c>
      <c r="G37" s="12">
        <v>25801.91</v>
      </c>
      <c r="H37" s="21">
        <f t="shared" si="3"/>
        <v>0.9923811538461539</v>
      </c>
    </row>
    <row r="38" spans="1:8" ht="40.5" customHeight="1">
      <c r="A38" s="11"/>
      <c r="B38" s="11"/>
      <c r="C38" s="10" t="s">
        <v>30</v>
      </c>
      <c r="D38" s="11">
        <v>2011</v>
      </c>
      <c r="E38" s="11">
        <v>2014</v>
      </c>
      <c r="F38" s="12">
        <v>110000</v>
      </c>
      <c r="G38" s="12">
        <v>60202.23</v>
      </c>
      <c r="H38" s="21">
        <f t="shared" si="3"/>
        <v>0.547293</v>
      </c>
    </row>
    <row r="39" spans="1:8" ht="45" customHeight="1">
      <c r="A39" s="11"/>
      <c r="B39" s="11"/>
      <c r="C39" s="10" t="s">
        <v>31</v>
      </c>
      <c r="D39" s="11">
        <v>2012</v>
      </c>
      <c r="E39" s="11">
        <v>2013</v>
      </c>
      <c r="F39" s="12">
        <v>30700</v>
      </c>
      <c r="G39" s="12">
        <v>30665.36</v>
      </c>
      <c r="H39" s="21">
        <f t="shared" si="3"/>
        <v>0.998871661237785</v>
      </c>
    </row>
    <row r="40" spans="1:8" ht="42" customHeight="1">
      <c r="A40" s="11"/>
      <c r="B40" s="11"/>
      <c r="C40" s="10" t="s">
        <v>32</v>
      </c>
      <c r="D40" s="11">
        <v>2011</v>
      </c>
      <c r="E40" s="11">
        <v>2014</v>
      </c>
      <c r="F40" s="12">
        <v>70000</v>
      </c>
      <c r="G40" s="12">
        <v>68053.3</v>
      </c>
      <c r="H40" s="21">
        <f t="shared" si="3"/>
        <v>0.97219</v>
      </c>
    </row>
    <row r="41" spans="1:8" ht="49.5" customHeight="1">
      <c r="A41" s="7" t="s">
        <v>46</v>
      </c>
      <c r="B41" s="7">
        <v>92605</v>
      </c>
      <c r="C41" s="6" t="s">
        <v>33</v>
      </c>
      <c r="D41" s="7">
        <v>2011</v>
      </c>
      <c r="E41" s="7">
        <v>2013</v>
      </c>
      <c r="F41" s="8">
        <f>SUM(F42)</f>
        <v>703062</v>
      </c>
      <c r="G41" s="8">
        <f>SUM(G42)</f>
        <v>703027.09</v>
      </c>
      <c r="H41" s="9">
        <f t="shared" si="2"/>
        <v>0.9999503457732034</v>
      </c>
    </row>
    <row r="42" spans="1:8" ht="41.25" customHeight="1">
      <c r="A42" s="11"/>
      <c r="B42" s="11"/>
      <c r="C42" s="10" t="s">
        <v>33</v>
      </c>
      <c r="D42" s="11">
        <v>2011</v>
      </c>
      <c r="E42" s="11">
        <v>2013</v>
      </c>
      <c r="F42" s="12">
        <v>703062</v>
      </c>
      <c r="G42" s="12">
        <v>703027.09</v>
      </c>
      <c r="H42" s="21">
        <f t="shared" si="2"/>
        <v>0.9999503457732034</v>
      </c>
    </row>
    <row r="43" spans="1:8" s="3" customFormat="1" ht="28.5" customHeight="1">
      <c r="A43" s="5"/>
      <c r="B43" s="13"/>
      <c r="C43" s="13" t="s">
        <v>9</v>
      </c>
      <c r="D43" s="13"/>
      <c r="E43" s="13"/>
      <c r="F43" s="14">
        <f>SUM(F9,F19)</f>
        <v>4365999.27</v>
      </c>
      <c r="G43" s="14">
        <f>SUM(G9,G19)</f>
        <v>4104502.3099999996</v>
      </c>
      <c r="H43" s="20">
        <f t="shared" si="2"/>
        <v>0.9401060458720599</v>
      </c>
    </row>
    <row r="44" spans="1:7" ht="12.75">
      <c r="A44" s="1"/>
      <c r="B44" s="1"/>
      <c r="C44" s="1"/>
      <c r="D44" s="1"/>
      <c r="E44" s="1"/>
      <c r="F44" s="1"/>
      <c r="G44" s="1"/>
    </row>
    <row r="45" spans="1:8" ht="12.75">
      <c r="A45" s="24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3.5" customHeight="1">
      <c r="A53" s="25"/>
      <c r="B53" s="25"/>
      <c r="C53" s="25"/>
      <c r="D53" s="25"/>
      <c r="E53" s="25"/>
      <c r="F53" s="25"/>
      <c r="G53" s="25"/>
      <c r="H53" s="25"/>
    </row>
    <row r="54" spans="1:8" ht="18" customHeight="1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  <row r="56" spans="1:8" ht="12.75">
      <c r="A56" s="25"/>
      <c r="B56" s="25"/>
      <c r="C56" s="25"/>
      <c r="D56" s="25"/>
      <c r="E56" s="25"/>
      <c r="F56" s="25"/>
      <c r="G56" s="25"/>
      <c r="H56" s="25"/>
    </row>
    <row r="57" spans="1:8" ht="12.75">
      <c r="A57" s="25"/>
      <c r="B57" s="25"/>
      <c r="C57" s="25"/>
      <c r="D57" s="25"/>
      <c r="E57" s="25"/>
      <c r="F57" s="25"/>
      <c r="G57" s="25"/>
      <c r="H57" s="25"/>
    </row>
    <row r="58" spans="1:8" ht="12.75">
      <c r="A58" s="25"/>
      <c r="B58" s="25"/>
      <c r="C58" s="25"/>
      <c r="D58" s="25"/>
      <c r="E58" s="25"/>
      <c r="F58" s="25"/>
      <c r="G58" s="25"/>
      <c r="H58" s="25"/>
    </row>
    <row r="59" spans="1:8" ht="12.75">
      <c r="A59" s="25"/>
      <c r="B59" s="25"/>
      <c r="C59" s="25"/>
      <c r="D59" s="25"/>
      <c r="E59" s="25"/>
      <c r="F59" s="25"/>
      <c r="G59" s="25"/>
      <c r="H59" s="25"/>
    </row>
  </sheetData>
  <mergeCells count="11">
    <mergeCell ref="A1:H2"/>
    <mergeCell ref="D4:E4"/>
    <mergeCell ref="A4:A5"/>
    <mergeCell ref="C4:C5"/>
    <mergeCell ref="F4:F5"/>
    <mergeCell ref="B4:B5"/>
    <mergeCell ref="A45:H59"/>
    <mergeCell ref="A9:E9"/>
    <mergeCell ref="A19:E19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3"/>
  <legacyDrawing r:id="rId2"/>
  <oleObjects>
    <oleObject progId="Word.Document.8" shapeId="14068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Sochaczew</cp:lastModifiedBy>
  <cp:lastPrinted>2014-05-05T08:18:32Z</cp:lastPrinted>
  <dcterms:created xsi:type="dcterms:W3CDTF">1997-02-26T13:46:56Z</dcterms:created>
  <dcterms:modified xsi:type="dcterms:W3CDTF">2014-05-08T12:28:00Z</dcterms:modified>
  <cp:category/>
  <cp:version/>
  <cp:contentType/>
  <cp:contentStatus/>
</cp:coreProperties>
</file>