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2"/>
  </bookViews>
  <sheets>
    <sheet name="dochody" sheetId="1" r:id="rId1"/>
    <sheet name="wyd.inwest." sheetId="2" r:id="rId2"/>
    <sheet name="dochody i wydatki zlecone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<sst xmlns="http://schemas.openxmlformats.org/spreadsheetml/2006/main" count="438" uniqueCount="193">
  <si>
    <t>Dział</t>
  </si>
  <si>
    <t>Ogółem</t>
  </si>
  <si>
    <t>bieżące</t>
  </si>
  <si>
    <t>Rozdział</t>
  </si>
  <si>
    <t>majątkowe</t>
  </si>
  <si>
    <t>w tym: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</si>
  <si>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</si>
  <si>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</si>
  <si>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</si>
  <si>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</si>
  <si>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</si>
  <si>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</si>
  <si>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</si>
  <si>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</si>
  <si>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</si>
  <si>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</si>
  <si>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</si>
  <si>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</si>
  <si>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</si>
  <si>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</si>
  <si>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</si>
  <si>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</si>
  <si>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</si>
  <si>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</si>
  <si>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</si>
  <si>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</si>
  <si>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</si>
  <si>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</si>
  <si>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</si>
  <si>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</si>
  <si>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</si>
  <si>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</si>
  <si>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</si>
  <si>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</si>
  <si>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</si>
  <si>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</si>
  <si>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</si>
  <si>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</si>
  <si>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</si>
  <si>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700</t>
  </si>
  <si>
    <t>750</t>
  </si>
  <si>
    <t>Dotacje celowe otrzymane z budżetu państwa na realizację zadań bieżących z zakresu administracji rządowej oraz innych zadań zleconych gminie ustawami</t>
  </si>
  <si>
    <t>758</t>
  </si>
  <si>
    <t>600</t>
  </si>
  <si>
    <t>60016</t>
  </si>
  <si>
    <t>801</t>
  </si>
  <si>
    <t>Usługi opiekuńcze i specjalistyczne usługi opiekuńcze</t>
  </si>
  <si>
    <t>Pozostała działalność</t>
  </si>
  <si>
    <t>854</t>
  </si>
  <si>
    <t>900</t>
  </si>
  <si>
    <t>01010</t>
  </si>
  <si>
    <t>75023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</si>
  <si>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</si>
  <si>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</si>
  <si>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</si>
  <si>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</si>
  <si>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</si>
  <si>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</si>
  <si>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</si>
  <si>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</si>
  <si>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</si>
  <si>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</si>
  <si>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</si>
  <si>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</si>
  <si>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</si>
  <si>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</si>
  <si>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</si>
  <si>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</si>
  <si>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</si>
  <si>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</si>
  <si>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</si>
  <si>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</si>
  <si>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</si>
  <si>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</si>
  <si>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</si>
  <si>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</si>
  <si>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</si>
  <si>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</si>
  <si>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</si>
  <si>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</si>
  <si>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</si>
  <si>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</si>
  <si>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</si>
  <si>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</si>
  <si>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</si>
  <si>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</si>
  <si>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</si>
  <si>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Oświetlenie uliczne w Żukowie</t>
  </si>
  <si>
    <t>Ogółem Dział 900</t>
  </si>
  <si>
    <t>80101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</si>
  <si>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</si>
  <si>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</si>
  <si>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</si>
  <si>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rok 2013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</si>
  <si>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</si>
  <si>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</si>
  <si>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</si>
  <si>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</si>
  <si>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</si>
  <si>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</si>
  <si>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</si>
  <si>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</si>
  <si>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</si>
  <si>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</si>
  <si>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</si>
  <si>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</si>
  <si>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</si>
  <si>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</si>
  <si>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</si>
  <si>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</si>
  <si>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</si>
  <si>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</si>
  <si>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</si>
  <si>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</si>
  <si>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</si>
  <si>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</si>
  <si>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</si>
  <si>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</si>
  <si>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</si>
  <si>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</si>
  <si>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</si>
  <si>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</si>
  <si>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</si>
  <si>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</si>
  <si>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>Wydatki budżetu gminy na zadania inwestycyjne na 2013 rok nieobjęte Wieloletnią Prognozą Finansową</t>
  </si>
  <si>
    <t>0,00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</si>
  <si>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</si>
  <si>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</si>
  <si>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</si>
  <si>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</si>
  <si>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</si>
  <si>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</si>
  <si>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</si>
  <si>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zmieniającej Uchwałę Budżetową Gminy Sochaczew na rok 2013</t>
  </si>
  <si>
    <t>01095</t>
  </si>
  <si>
    <t/>
  </si>
  <si>
    <t>zmieniającej uchwałę Budżetową Gminy Sochaczew na rok 2013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</si>
  <si>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</si>
  <si>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</si>
  <si>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</si>
  <si>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</si>
  <si>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</si>
  <si>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</si>
  <si>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</si>
  <si>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</si>
  <si>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</si>
  <si>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</si>
  <si>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par.2009</t>
  </si>
  <si>
    <t>par.2007</t>
  </si>
  <si>
    <t>ogółem rozdział 60016</t>
  </si>
  <si>
    <t>Obsługa komunikacyjna pasma zachodniego województwa mazowieckiego w korytarzu Warszawa Chrzanów - Stare Babice - Leszno - Kampinos - Sochaczew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</si>
  <si>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</si>
  <si>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</si>
  <si>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</si>
  <si>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</si>
  <si>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</si>
  <si>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</si>
  <si>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 xml:space="preserve">    ZMIANA DOCHODY BUDŻETU</t>
  </si>
  <si>
    <t>Dotacje celowe w ramach programów finansowanych az udziałem środków europejskich oraz środków o których mowa w art..5 ust.1 pkt 3 ust. 3 pkt 5 i 6 ustawy, lub płatności w ramach budżetu środków europejskich</t>
  </si>
  <si>
    <t>Wpływy z różnych dochodów</t>
  </si>
  <si>
    <t>Dotacje celowe otrzymane z budżetu państwa na realizację własnych zadań bieżących gmin</t>
  </si>
  <si>
    <t>Rady Gminy Sochaczew z dnia 30 września 2013r.</t>
  </si>
  <si>
    <t>Rady Gminy Sochaczew z dnia 30 września 2013 r.</t>
  </si>
  <si>
    <t>Wpływy z opłat za trwały zarząd, użytkowanie, służebność i użytkowanie wieczyste nieruchomości</t>
  </si>
  <si>
    <t>+ 69,00</t>
  </si>
  <si>
    <t>756</t>
  </si>
  <si>
    <t>- 69,00</t>
  </si>
  <si>
    <t>+ 17 506,95</t>
  </si>
  <si>
    <t>+ 32 685,46</t>
  </si>
  <si>
    <t>Dotacje celowe otrzymane z budzetu państwa na realizację inwestycji i zakupów inwestycyjnych własnych gmin</t>
  </si>
  <si>
    <t>+ 15 178,51</t>
  </si>
  <si>
    <t>+ 146 969,70</t>
  </si>
  <si>
    <t>+ 5 020,00</t>
  </si>
  <si>
    <t>+ 141 949,70</t>
  </si>
  <si>
    <t>+ 12 058,91</t>
  </si>
  <si>
    <t>+ 129 890,79</t>
  </si>
  <si>
    <t>+ 18 500,00</t>
  </si>
  <si>
    <t>Dotacje celowe otrzymane z budżetu państwa na realizację zadań bieżących gmin z zakresu edukacyjnej opieki wychowawczej finansowanych w całości przez budżet państwa w ramach programów rządowych</t>
  </si>
  <si>
    <t>+ 198 224,16</t>
  </si>
  <si>
    <t>minus 60.000</t>
  </si>
  <si>
    <t>minus 45.634</t>
  </si>
  <si>
    <t>minus 50.000</t>
  </si>
  <si>
    <t>minus 155.634</t>
  </si>
  <si>
    <t>minus 22.500</t>
  </si>
  <si>
    <t>+ 100,00</t>
  </si>
  <si>
    <t>- 100,00</t>
  </si>
  <si>
    <t>Załącznik nr 4 do Uchwały Nr  XLIII/194/2013</t>
  </si>
  <si>
    <t>Załącznik nr 1 do Uchwały Nr XLIII/194/2013</t>
  </si>
  <si>
    <t>Załącznik nr 3 do Uchwały Nr XLIII/194/2013</t>
  </si>
  <si>
    <t>Rozbudowa Szkoły Podstawowej w Gawłowie w zakresie przebudowy dachu</t>
  </si>
  <si>
    <t>+ 175.000</t>
  </si>
  <si>
    <t>minus 113.134</t>
  </si>
  <si>
    <t>+ 115.000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</si>
</sst>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52" applyFont="1" applyFill="1" applyAlignment="1">
      <alignment horizontal="left"/>
      <protection/>
    </xf>
    <xf numFmtId="0" fontId="3" fillId="0" borderId="0" xfId="53" applyFont="1">
      <alignment/>
      <protection/>
    </xf>
    <xf numFmtId="0" fontId="12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4" fontId="15" fillId="34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Border="1" applyAlignment="1" quotePrefix="1">
      <alignment vertical="center"/>
    </xf>
    <xf numFmtId="4" fontId="14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14" fillId="33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0"/>
  <sheetViews>
    <sheetView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9.421875" style="0" customWidth="1"/>
  </cols>
  <sheetData>
    <row r="1" ht="12.75">
      <c r="F1" t="s">
        <v>187</v>
      </c>
    </row>
    <row r="2" ht="12.75">
      <c r="F2" t="s">
        <v>161</v>
      </c>
    </row>
    <row r="3" ht="12.75">
      <c r="F3" t="s">
        <v>136</v>
      </c>
    </row>
    <row r="4" ht="8.25" customHeight="1"/>
    <row r="5" ht="9" customHeight="1"/>
    <row r="6" spans="6:8" ht="12.75">
      <c r="F6" s="1" t="s">
        <v>157</v>
      </c>
      <c r="G6" s="1"/>
      <c r="H6" s="1"/>
    </row>
    <row r="7" spans="1:13" ht="15.75" customHeight="1">
      <c r="A7" s="128" t="s">
        <v>0</v>
      </c>
      <c r="B7" s="128" t="s">
        <v>137</v>
      </c>
      <c r="C7" s="128" t="s">
        <v>138</v>
      </c>
      <c r="D7" s="128" t="s">
        <v>139</v>
      </c>
      <c r="E7" s="128" t="s">
        <v>140</v>
      </c>
      <c r="F7" s="135" t="s">
        <v>141</v>
      </c>
      <c r="G7" s="136"/>
      <c r="H7" s="136"/>
      <c r="I7" s="136"/>
      <c r="J7" s="136"/>
      <c r="K7" s="136"/>
      <c r="L7" s="137"/>
      <c r="M7" s="59"/>
    </row>
    <row r="8" spans="1:13" ht="13.5" customHeight="1">
      <c r="A8" s="129"/>
      <c r="B8" s="129"/>
      <c r="C8" s="129"/>
      <c r="D8" s="131"/>
      <c r="E8" s="129"/>
      <c r="F8" s="128" t="s">
        <v>142</v>
      </c>
      <c r="G8" s="135" t="s">
        <v>37</v>
      </c>
      <c r="H8" s="136"/>
      <c r="I8" s="136"/>
      <c r="J8" s="136"/>
      <c r="K8" s="136"/>
      <c r="L8" s="137"/>
      <c r="M8" s="59"/>
    </row>
    <row r="9" spans="1:13" ht="12" customHeight="1">
      <c r="A9" s="129"/>
      <c r="B9" s="129"/>
      <c r="C9" s="129"/>
      <c r="D9" s="131"/>
      <c r="E9" s="129"/>
      <c r="F9" s="129"/>
      <c r="G9" s="128" t="s">
        <v>2</v>
      </c>
      <c r="H9" s="135" t="s">
        <v>5</v>
      </c>
      <c r="I9" s="137"/>
      <c r="J9" s="128" t="s">
        <v>4</v>
      </c>
      <c r="K9" s="135" t="s">
        <v>5</v>
      </c>
      <c r="L9" s="137"/>
      <c r="M9" s="59"/>
    </row>
    <row r="10" spans="1:13" ht="145.5" customHeight="1">
      <c r="A10" s="130"/>
      <c r="B10" s="130"/>
      <c r="C10" s="130"/>
      <c r="D10" s="132"/>
      <c r="E10" s="130"/>
      <c r="F10" s="130"/>
      <c r="G10" s="130"/>
      <c r="H10" s="4" t="s">
        <v>143</v>
      </c>
      <c r="I10" s="4" t="s">
        <v>144</v>
      </c>
      <c r="J10" s="130"/>
      <c r="K10" s="4" t="s">
        <v>143</v>
      </c>
      <c r="L10" s="4" t="s">
        <v>144</v>
      </c>
      <c r="M10" s="59"/>
    </row>
    <row r="11" spans="1:12" ht="12" customHeight="1">
      <c r="A11" s="69">
        <v>1</v>
      </c>
      <c r="B11" s="70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69">
        <v>11</v>
      </c>
      <c r="L11" s="69">
        <v>12</v>
      </c>
    </row>
    <row r="12" spans="1:12" s="14" customFormat="1" ht="34.5" customHeight="1">
      <c r="A12" s="60" t="s">
        <v>39</v>
      </c>
      <c r="B12" s="61"/>
      <c r="C12" s="62">
        <v>175000</v>
      </c>
      <c r="D12" s="63" t="s">
        <v>164</v>
      </c>
      <c r="E12" s="63" t="s">
        <v>125</v>
      </c>
      <c r="F12" s="62">
        <v>175069</v>
      </c>
      <c r="G12" s="62">
        <v>175069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</row>
    <row r="13" spans="1:12" s="14" customFormat="1" ht="102" customHeight="1">
      <c r="A13" s="64"/>
      <c r="B13" s="38" t="s">
        <v>163</v>
      </c>
      <c r="C13" s="65">
        <v>0</v>
      </c>
      <c r="D13" s="66" t="s">
        <v>164</v>
      </c>
      <c r="E13" s="66" t="s">
        <v>125</v>
      </c>
      <c r="F13" s="65">
        <v>69</v>
      </c>
      <c r="G13" s="66" t="s">
        <v>164</v>
      </c>
      <c r="H13" s="66" t="s">
        <v>125</v>
      </c>
      <c r="I13" s="66" t="s">
        <v>125</v>
      </c>
      <c r="J13" s="66" t="s">
        <v>125</v>
      </c>
      <c r="K13" s="66" t="s">
        <v>125</v>
      </c>
      <c r="L13" s="66" t="s">
        <v>125</v>
      </c>
    </row>
    <row r="14" spans="1:12" s="14" customFormat="1" ht="63" customHeight="1">
      <c r="A14" s="60" t="s">
        <v>165</v>
      </c>
      <c r="B14" s="61"/>
      <c r="C14" s="62">
        <v>17732907</v>
      </c>
      <c r="D14" s="63" t="s">
        <v>125</v>
      </c>
      <c r="E14" s="63" t="s">
        <v>166</v>
      </c>
      <c r="F14" s="62">
        <v>17732838</v>
      </c>
      <c r="G14" s="62">
        <v>17732838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</row>
    <row r="15" spans="1:12" s="14" customFormat="1" ht="102" customHeight="1">
      <c r="A15" s="64"/>
      <c r="B15" s="38" t="s">
        <v>163</v>
      </c>
      <c r="C15" s="65">
        <v>69</v>
      </c>
      <c r="D15" s="66" t="s">
        <v>125</v>
      </c>
      <c r="E15" s="66" t="s">
        <v>166</v>
      </c>
      <c r="F15" s="65">
        <v>0</v>
      </c>
      <c r="G15" s="66" t="s">
        <v>166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spans="1:12" s="12" customFormat="1" ht="81.75" customHeight="1">
      <c r="A16" s="60" t="s">
        <v>42</v>
      </c>
      <c r="B16" s="61"/>
      <c r="C16" s="62">
        <v>7932675</v>
      </c>
      <c r="D16" s="63" t="s">
        <v>168</v>
      </c>
      <c r="E16" s="63" t="s">
        <v>125</v>
      </c>
      <c r="F16" s="62">
        <v>7965360.46</v>
      </c>
      <c r="G16" s="62">
        <v>7950181.95</v>
      </c>
      <c r="H16" s="62">
        <v>17506.95</v>
      </c>
      <c r="I16" s="62">
        <v>0</v>
      </c>
      <c r="J16" s="62">
        <v>15178.51</v>
      </c>
      <c r="K16" s="62">
        <v>15178.51</v>
      </c>
      <c r="L16" s="62">
        <v>0</v>
      </c>
    </row>
    <row r="17" spans="1:12" s="14" customFormat="1" ht="81.75" customHeight="1">
      <c r="A17" s="64"/>
      <c r="B17" s="38" t="s">
        <v>160</v>
      </c>
      <c r="C17" s="65">
        <v>0</v>
      </c>
      <c r="D17" s="66" t="s">
        <v>167</v>
      </c>
      <c r="E17" s="66" t="s">
        <v>125</v>
      </c>
      <c r="F17" s="65">
        <v>17506.95</v>
      </c>
      <c r="G17" s="66" t="s">
        <v>167</v>
      </c>
      <c r="H17" s="66" t="s">
        <v>167</v>
      </c>
      <c r="I17" s="65">
        <v>0</v>
      </c>
      <c r="J17" s="65">
        <v>0</v>
      </c>
      <c r="K17" s="65">
        <v>0</v>
      </c>
      <c r="L17" s="65">
        <v>0</v>
      </c>
    </row>
    <row r="18" spans="1:12" s="14" customFormat="1" ht="93.75" customHeight="1">
      <c r="A18" s="64"/>
      <c r="B18" s="38" t="s">
        <v>169</v>
      </c>
      <c r="C18" s="65">
        <v>0</v>
      </c>
      <c r="D18" s="66" t="s">
        <v>170</v>
      </c>
      <c r="E18" s="66" t="s">
        <v>125</v>
      </c>
      <c r="F18" s="65">
        <v>15178.51</v>
      </c>
      <c r="G18" s="66" t="s">
        <v>125</v>
      </c>
      <c r="H18" s="66" t="s">
        <v>125</v>
      </c>
      <c r="I18" s="65">
        <v>0</v>
      </c>
      <c r="J18" s="66" t="s">
        <v>170</v>
      </c>
      <c r="K18" s="66" t="s">
        <v>170</v>
      </c>
      <c r="L18" s="65">
        <v>0</v>
      </c>
    </row>
    <row r="19" spans="1:12" s="14" customFormat="1" ht="50.25" customHeight="1">
      <c r="A19" s="60" t="s">
        <v>45</v>
      </c>
      <c r="B19" s="61"/>
      <c r="C19" s="62">
        <v>656165</v>
      </c>
      <c r="D19" s="63" t="s">
        <v>171</v>
      </c>
      <c r="E19" s="63" t="s">
        <v>125</v>
      </c>
      <c r="F19" s="62">
        <v>803134.7</v>
      </c>
      <c r="G19" s="62">
        <v>403134.7</v>
      </c>
      <c r="H19" s="62">
        <v>12058.91</v>
      </c>
      <c r="I19" s="62">
        <v>129890.79</v>
      </c>
      <c r="J19" s="62">
        <v>400000</v>
      </c>
      <c r="K19" s="62">
        <v>0</v>
      </c>
      <c r="L19" s="62">
        <v>0</v>
      </c>
    </row>
    <row r="20" spans="1:12" s="14" customFormat="1" ht="42" customHeight="1">
      <c r="A20" s="64"/>
      <c r="B20" s="38" t="s">
        <v>159</v>
      </c>
      <c r="C20" s="65">
        <v>4645</v>
      </c>
      <c r="D20" s="66" t="s">
        <v>172</v>
      </c>
      <c r="E20" s="66" t="s">
        <v>125</v>
      </c>
      <c r="F20" s="65">
        <v>9665</v>
      </c>
      <c r="G20" s="66" t="s">
        <v>172</v>
      </c>
      <c r="H20" s="66" t="s">
        <v>125</v>
      </c>
      <c r="I20" s="66" t="s">
        <v>125</v>
      </c>
      <c r="J20" s="66" t="s">
        <v>125</v>
      </c>
      <c r="K20" s="66" t="s">
        <v>125</v>
      </c>
      <c r="L20" s="66" t="s">
        <v>125</v>
      </c>
    </row>
    <row r="21" spans="1:12" s="14" customFormat="1" ht="136.5" customHeight="1">
      <c r="A21" s="64"/>
      <c r="B21" s="38" t="s">
        <v>158</v>
      </c>
      <c r="C21" s="65">
        <v>0</v>
      </c>
      <c r="D21" s="66" t="s">
        <v>173</v>
      </c>
      <c r="E21" s="66" t="s">
        <v>125</v>
      </c>
      <c r="F21" s="65">
        <v>141949.7</v>
      </c>
      <c r="G21" s="66" t="s">
        <v>173</v>
      </c>
      <c r="H21" s="66" t="s">
        <v>174</v>
      </c>
      <c r="I21" s="66" t="s">
        <v>175</v>
      </c>
      <c r="J21" s="66" t="s">
        <v>125</v>
      </c>
      <c r="K21" s="66" t="s">
        <v>125</v>
      </c>
      <c r="L21" s="66" t="s">
        <v>125</v>
      </c>
    </row>
    <row r="22" spans="1:12" s="14" customFormat="1" ht="44.25" customHeight="1">
      <c r="A22" s="60" t="s">
        <v>48</v>
      </c>
      <c r="B22" s="61"/>
      <c r="C22" s="62">
        <v>6306</v>
      </c>
      <c r="D22" s="63" t="s">
        <v>176</v>
      </c>
      <c r="E22" s="63" t="s">
        <v>125</v>
      </c>
      <c r="F22" s="62">
        <v>24806</v>
      </c>
      <c r="G22" s="62">
        <v>24806</v>
      </c>
      <c r="H22" s="62">
        <v>24806</v>
      </c>
      <c r="I22" s="62">
        <v>0</v>
      </c>
      <c r="J22" s="62">
        <v>0</v>
      </c>
      <c r="K22" s="62">
        <v>0</v>
      </c>
      <c r="L22" s="62">
        <v>0</v>
      </c>
    </row>
    <row r="23" spans="1:12" s="14" customFormat="1" ht="135" customHeight="1">
      <c r="A23" s="64"/>
      <c r="B23" s="38" t="s">
        <v>177</v>
      </c>
      <c r="C23" s="65">
        <v>0</v>
      </c>
      <c r="D23" s="66" t="s">
        <v>176</v>
      </c>
      <c r="E23" s="66" t="s">
        <v>125</v>
      </c>
      <c r="F23" s="65">
        <v>18500</v>
      </c>
      <c r="G23" s="66" t="s">
        <v>176</v>
      </c>
      <c r="H23" s="66" t="s">
        <v>176</v>
      </c>
      <c r="I23" s="65">
        <v>0</v>
      </c>
      <c r="J23" s="66" t="s">
        <v>125</v>
      </c>
      <c r="K23" s="65">
        <v>0</v>
      </c>
      <c r="L23" s="65">
        <v>0</v>
      </c>
    </row>
    <row r="24" spans="1:12" s="67" customFormat="1" ht="19.5" customHeight="1">
      <c r="A24" s="133" t="s">
        <v>145</v>
      </c>
      <c r="B24" s="134"/>
      <c r="C24" s="62">
        <v>29467536.66</v>
      </c>
      <c r="D24" s="63" t="s">
        <v>178</v>
      </c>
      <c r="E24" s="63" t="s">
        <v>166</v>
      </c>
      <c r="F24" s="62">
        <v>29665691.82</v>
      </c>
      <c r="G24" s="62">
        <v>29250513.31</v>
      </c>
      <c r="H24" s="62">
        <v>2794172.88</v>
      </c>
      <c r="I24" s="62">
        <v>286522.48</v>
      </c>
      <c r="J24" s="62">
        <v>415178.51</v>
      </c>
      <c r="K24" s="62">
        <v>15178.51</v>
      </c>
      <c r="L24" s="62">
        <v>0</v>
      </c>
    </row>
    <row r="25" spans="1:12" ht="12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ht="12.75">
      <c r="A26" t="s">
        <v>146</v>
      </c>
    </row>
    <row r="28" spans="8:9" ht="12.75">
      <c r="H28" s="22"/>
      <c r="I28" s="22"/>
    </row>
    <row r="30" spans="8:9" ht="12.75">
      <c r="H30" s="22" t="s">
        <v>147</v>
      </c>
      <c r="I30" s="22" t="s">
        <v>148</v>
      </c>
    </row>
    <row r="37" ht="107.25" customHeight="1"/>
    <row r="40" spans="8:9" ht="12.75">
      <c r="H40" s="22"/>
      <c r="I40" s="22"/>
    </row>
  </sheetData>
  <sheetProtection password="A3EB" sheet="1" objects="1" scenarios="1"/>
  <mergeCells count="13">
    <mergeCell ref="F7:L7"/>
    <mergeCell ref="F8:F10"/>
    <mergeCell ref="G8:L8"/>
    <mergeCell ref="G9:G10"/>
    <mergeCell ref="H9:I9"/>
    <mergeCell ref="J9:J10"/>
    <mergeCell ref="K9:L9"/>
    <mergeCell ref="B7:B10"/>
    <mergeCell ref="C7:C10"/>
    <mergeCell ref="D7:D10"/>
    <mergeCell ref="A24:B24"/>
    <mergeCell ref="A7:A10"/>
    <mergeCell ref="E7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63"/>
  <sheetViews>
    <sheetView zoomScaleSheetLayoutView="75" zoomScalePageLayoutView="0" workbookViewId="0" topLeftCell="A1">
      <selection activeCell="C15" sqref="C15"/>
    </sheetView>
  </sheetViews>
  <sheetFormatPr defaultColWidth="9.140625" defaultRowHeight="12.75"/>
  <cols>
    <col min="1" max="1" width="3.7109375" style="2" customWidth="1"/>
    <col min="2" max="2" width="4.7109375" style="2" customWidth="1"/>
    <col min="3" max="3" width="6.28125" style="2" customWidth="1"/>
    <col min="4" max="4" width="15.42187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1.7109375" style="2" customWidth="1"/>
    <col min="10" max="10" width="14.421875" style="2" customWidth="1"/>
    <col min="11" max="11" width="13.8515625" style="2" customWidth="1"/>
    <col min="12" max="12" width="12.28125" style="2" customWidth="1"/>
    <col min="13" max="13" width="3.421875" style="2" hidden="1" customWidth="1"/>
    <col min="14" max="16384" width="9.140625" style="2" customWidth="1"/>
  </cols>
  <sheetData>
    <row r="1" spans="7:8" ht="12.75">
      <c r="G1" s="71" t="s">
        <v>188</v>
      </c>
      <c r="H1" s="8"/>
    </row>
    <row r="2" spans="7:8" ht="12.75">
      <c r="G2" s="72" t="s">
        <v>162</v>
      </c>
      <c r="H2" s="8"/>
    </row>
    <row r="3" spans="7:8" ht="11.25" customHeight="1">
      <c r="G3" s="71" t="s">
        <v>133</v>
      </c>
      <c r="H3" s="8"/>
    </row>
    <row r="4" spans="1:12" ht="39" customHeight="1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"/>
    </row>
    <row r="5" spans="1:12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</row>
    <row r="6" spans="1:12" s="11" customFormat="1" ht="19.5" customHeight="1">
      <c r="A6" s="152" t="s">
        <v>6</v>
      </c>
      <c r="B6" s="152" t="s">
        <v>0</v>
      </c>
      <c r="C6" s="152" t="s">
        <v>21</v>
      </c>
      <c r="D6" s="144" t="s">
        <v>36</v>
      </c>
      <c r="E6" s="144" t="s">
        <v>22</v>
      </c>
      <c r="F6" s="144" t="s">
        <v>23</v>
      </c>
      <c r="G6" s="144"/>
      <c r="H6" s="144"/>
      <c r="I6" s="144"/>
      <c r="J6" s="144"/>
      <c r="K6" s="144" t="s">
        <v>24</v>
      </c>
      <c r="L6" s="144" t="s">
        <v>156</v>
      </c>
    </row>
    <row r="7" spans="1:12" s="11" customFormat="1" ht="19.5" customHeight="1">
      <c r="A7" s="152"/>
      <c r="B7" s="152"/>
      <c r="C7" s="152"/>
      <c r="D7" s="144"/>
      <c r="E7" s="144"/>
      <c r="F7" s="144" t="s">
        <v>93</v>
      </c>
      <c r="G7" s="144" t="s">
        <v>25</v>
      </c>
      <c r="H7" s="144"/>
      <c r="I7" s="144"/>
      <c r="J7" s="144"/>
      <c r="K7" s="144"/>
      <c r="L7" s="144"/>
    </row>
    <row r="8" spans="1:12" s="11" customFormat="1" ht="29.25" customHeight="1">
      <c r="A8" s="152"/>
      <c r="B8" s="152"/>
      <c r="C8" s="152"/>
      <c r="D8" s="144"/>
      <c r="E8" s="144"/>
      <c r="F8" s="144"/>
      <c r="G8" s="144" t="s">
        <v>26</v>
      </c>
      <c r="H8" s="144" t="s">
        <v>27</v>
      </c>
      <c r="I8" s="144" t="s">
        <v>28</v>
      </c>
      <c r="J8" s="144" t="s">
        <v>29</v>
      </c>
      <c r="K8" s="144"/>
      <c r="L8" s="144"/>
    </row>
    <row r="9" spans="1:12" s="11" customFormat="1" ht="19.5" customHeight="1">
      <c r="A9" s="152"/>
      <c r="B9" s="152"/>
      <c r="C9" s="152"/>
      <c r="D9" s="144"/>
      <c r="E9" s="144"/>
      <c r="F9" s="144"/>
      <c r="G9" s="144"/>
      <c r="H9" s="144"/>
      <c r="I9" s="144"/>
      <c r="J9" s="144"/>
      <c r="K9" s="144"/>
      <c r="L9" s="144"/>
    </row>
    <row r="10" spans="1:12" s="11" customFormat="1" ht="19.5" customHeight="1">
      <c r="A10" s="152"/>
      <c r="B10" s="152"/>
      <c r="C10" s="152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s="94" customFormat="1" ht="22.5" customHeight="1">
      <c r="A11" s="13">
        <v>1</v>
      </c>
      <c r="B11" s="13">
        <v>2</v>
      </c>
      <c r="C11" s="13">
        <v>3</v>
      </c>
      <c r="D11" s="13">
        <v>5</v>
      </c>
      <c r="E11" s="13">
        <v>6</v>
      </c>
      <c r="F11" s="13">
        <v>7</v>
      </c>
      <c r="G11" s="13">
        <v>8</v>
      </c>
      <c r="H11" s="13">
        <v>9</v>
      </c>
      <c r="I11" s="13">
        <v>10</v>
      </c>
      <c r="J11" s="13">
        <v>11</v>
      </c>
      <c r="K11" s="13">
        <v>12</v>
      </c>
      <c r="L11" s="13">
        <v>13</v>
      </c>
    </row>
    <row r="12" spans="1:12" ht="57" customHeight="1">
      <c r="A12" s="41" t="s">
        <v>7</v>
      </c>
      <c r="B12" s="75" t="s">
        <v>38</v>
      </c>
      <c r="C12" s="75" t="s">
        <v>50</v>
      </c>
      <c r="D12" s="76" t="s">
        <v>94</v>
      </c>
      <c r="E12" s="77">
        <f>SUM(F12)</f>
        <v>40000</v>
      </c>
      <c r="F12" s="77">
        <f>SUM(G12:H12,J12)</f>
        <v>40000</v>
      </c>
      <c r="G12" s="77">
        <v>40000</v>
      </c>
      <c r="H12" s="77"/>
      <c r="I12" s="18" t="s">
        <v>30</v>
      </c>
      <c r="J12" s="77"/>
      <c r="K12" s="78" t="s">
        <v>79</v>
      </c>
      <c r="L12" s="100"/>
    </row>
    <row r="13" spans="1:12" ht="51.75" customHeight="1">
      <c r="A13" s="41" t="s">
        <v>8</v>
      </c>
      <c r="B13" s="75" t="s">
        <v>78</v>
      </c>
      <c r="C13" s="75" t="s">
        <v>78</v>
      </c>
      <c r="D13" s="76" t="s">
        <v>95</v>
      </c>
      <c r="E13" s="77">
        <f aca="true" t="shared" si="0" ref="E13:E55">SUM(F13)</f>
        <v>40000</v>
      </c>
      <c r="F13" s="77">
        <f aca="true" t="shared" si="1" ref="F13:F55">SUM(G13:H13,J13)</f>
        <v>40000</v>
      </c>
      <c r="G13" s="77">
        <v>40000</v>
      </c>
      <c r="H13" s="77"/>
      <c r="I13" s="18" t="s">
        <v>30</v>
      </c>
      <c r="J13" s="77"/>
      <c r="K13" s="78" t="s">
        <v>79</v>
      </c>
      <c r="L13" s="100"/>
    </row>
    <row r="14" spans="1:12" ht="55.5" customHeight="1">
      <c r="A14" s="41" t="s">
        <v>9</v>
      </c>
      <c r="B14" s="75" t="s">
        <v>78</v>
      </c>
      <c r="C14" s="75" t="s">
        <v>78</v>
      </c>
      <c r="D14" s="76" t="s">
        <v>96</v>
      </c>
      <c r="E14" s="77">
        <f t="shared" si="0"/>
        <v>60000</v>
      </c>
      <c r="F14" s="77">
        <f t="shared" si="1"/>
        <v>60000</v>
      </c>
      <c r="G14" s="77">
        <v>60000</v>
      </c>
      <c r="H14" s="77"/>
      <c r="I14" s="18" t="s">
        <v>30</v>
      </c>
      <c r="J14" s="77"/>
      <c r="K14" s="78" t="s">
        <v>79</v>
      </c>
      <c r="L14" s="100"/>
    </row>
    <row r="15" spans="1:12" ht="50.25" customHeight="1">
      <c r="A15" s="97" t="s">
        <v>10</v>
      </c>
      <c r="B15" s="105" t="s">
        <v>78</v>
      </c>
      <c r="C15" s="105" t="s">
        <v>78</v>
      </c>
      <c r="D15" s="106" t="s">
        <v>97</v>
      </c>
      <c r="E15" s="98">
        <f t="shared" si="0"/>
        <v>0</v>
      </c>
      <c r="F15" s="98">
        <f t="shared" si="1"/>
        <v>0</v>
      </c>
      <c r="G15" s="98">
        <v>0</v>
      </c>
      <c r="H15" s="98"/>
      <c r="I15" s="99" t="s">
        <v>30</v>
      </c>
      <c r="J15" s="98"/>
      <c r="K15" s="107" t="s">
        <v>79</v>
      </c>
      <c r="L15" s="108" t="s">
        <v>181</v>
      </c>
    </row>
    <row r="16" spans="1:12" ht="56.25" customHeight="1">
      <c r="A16" s="97" t="s">
        <v>11</v>
      </c>
      <c r="B16" s="105" t="s">
        <v>78</v>
      </c>
      <c r="C16" s="105" t="s">
        <v>78</v>
      </c>
      <c r="D16" s="106" t="s">
        <v>98</v>
      </c>
      <c r="E16" s="98">
        <f t="shared" si="0"/>
        <v>0</v>
      </c>
      <c r="F16" s="98">
        <f t="shared" si="1"/>
        <v>0</v>
      </c>
      <c r="G16" s="98">
        <v>0</v>
      </c>
      <c r="H16" s="98"/>
      <c r="I16" s="99" t="s">
        <v>30</v>
      </c>
      <c r="J16" s="98"/>
      <c r="K16" s="107" t="s">
        <v>79</v>
      </c>
      <c r="L16" s="108" t="s">
        <v>180</v>
      </c>
    </row>
    <row r="17" spans="1:12" ht="57.75" customHeight="1">
      <c r="A17" s="97" t="s">
        <v>12</v>
      </c>
      <c r="B17" s="105" t="s">
        <v>78</v>
      </c>
      <c r="C17" s="105" t="s">
        <v>78</v>
      </c>
      <c r="D17" s="106" t="s">
        <v>99</v>
      </c>
      <c r="E17" s="98">
        <f t="shared" si="0"/>
        <v>0</v>
      </c>
      <c r="F17" s="98">
        <f t="shared" si="1"/>
        <v>0</v>
      </c>
      <c r="G17" s="98">
        <v>0</v>
      </c>
      <c r="H17" s="98"/>
      <c r="I17" s="99" t="s">
        <v>30</v>
      </c>
      <c r="J17" s="98"/>
      <c r="K17" s="107" t="s">
        <v>79</v>
      </c>
      <c r="L17" s="108" t="s">
        <v>179</v>
      </c>
    </row>
    <row r="18" spans="1:12" ht="54.75" customHeight="1">
      <c r="A18" s="41" t="s">
        <v>13</v>
      </c>
      <c r="B18" s="75" t="s">
        <v>78</v>
      </c>
      <c r="C18" s="75" t="s">
        <v>78</v>
      </c>
      <c r="D18" s="76" t="s">
        <v>100</v>
      </c>
      <c r="E18" s="77">
        <f t="shared" si="0"/>
        <v>10000</v>
      </c>
      <c r="F18" s="77">
        <f t="shared" si="1"/>
        <v>10000</v>
      </c>
      <c r="G18" s="77">
        <v>10000</v>
      </c>
      <c r="H18" s="77"/>
      <c r="I18" s="18" t="s">
        <v>30</v>
      </c>
      <c r="J18" s="77"/>
      <c r="K18" s="78" t="s">
        <v>79</v>
      </c>
      <c r="L18" s="100"/>
    </row>
    <row r="19" spans="1:12" ht="50.25" customHeight="1">
      <c r="A19" s="41" t="s">
        <v>14</v>
      </c>
      <c r="B19" s="75" t="s">
        <v>78</v>
      </c>
      <c r="C19" s="75" t="s">
        <v>78</v>
      </c>
      <c r="D19" s="76" t="s">
        <v>101</v>
      </c>
      <c r="E19" s="77">
        <f t="shared" si="0"/>
        <v>10000</v>
      </c>
      <c r="F19" s="77">
        <f t="shared" si="1"/>
        <v>10000</v>
      </c>
      <c r="G19" s="77">
        <v>10000</v>
      </c>
      <c r="H19" s="77"/>
      <c r="I19" s="18" t="s">
        <v>30</v>
      </c>
      <c r="J19" s="77"/>
      <c r="K19" s="78" t="s">
        <v>79</v>
      </c>
      <c r="L19" s="100"/>
    </row>
    <row r="20" spans="1:12" s="17" customFormat="1" ht="50.25" customHeight="1">
      <c r="A20" s="139" t="s">
        <v>81</v>
      </c>
      <c r="B20" s="140"/>
      <c r="C20" s="140"/>
      <c r="D20" s="140"/>
      <c r="E20" s="79">
        <f t="shared" si="0"/>
        <v>160000</v>
      </c>
      <c r="F20" s="79">
        <f>SUM(G20:H20,I20,J20)</f>
        <v>160000</v>
      </c>
      <c r="G20" s="79">
        <f>SUM(G12:G19)</f>
        <v>160000</v>
      </c>
      <c r="H20" s="79">
        <f>SUM(H12:H19)</f>
        <v>0</v>
      </c>
      <c r="I20" s="19"/>
      <c r="J20" s="79">
        <f>SUM(J12:J19)</f>
        <v>0</v>
      </c>
      <c r="K20" s="80"/>
      <c r="L20" s="101" t="s">
        <v>182</v>
      </c>
    </row>
    <row r="21" spans="1:12" ht="50.25" customHeight="1">
      <c r="A21" s="41" t="s">
        <v>54</v>
      </c>
      <c r="B21" s="75" t="s">
        <v>43</v>
      </c>
      <c r="C21" s="75" t="s">
        <v>44</v>
      </c>
      <c r="D21" s="76" t="s">
        <v>102</v>
      </c>
      <c r="E21" s="77">
        <f t="shared" si="0"/>
        <v>40000</v>
      </c>
      <c r="F21" s="77">
        <f t="shared" si="1"/>
        <v>40000</v>
      </c>
      <c r="G21" s="77">
        <v>40000</v>
      </c>
      <c r="H21" s="77"/>
      <c r="I21" s="18" t="s">
        <v>30</v>
      </c>
      <c r="J21" s="77"/>
      <c r="K21" s="78" t="s">
        <v>79</v>
      </c>
      <c r="L21" s="100"/>
    </row>
    <row r="22" spans="1:12" ht="74.25" customHeight="1">
      <c r="A22" s="41" t="s">
        <v>55</v>
      </c>
      <c r="B22" s="75" t="s">
        <v>78</v>
      </c>
      <c r="C22" s="75" t="s">
        <v>78</v>
      </c>
      <c r="D22" s="76" t="s">
        <v>103</v>
      </c>
      <c r="E22" s="77">
        <f t="shared" si="0"/>
        <v>40000</v>
      </c>
      <c r="F22" s="77">
        <f t="shared" si="1"/>
        <v>40000</v>
      </c>
      <c r="G22" s="77">
        <v>40000</v>
      </c>
      <c r="H22" s="77"/>
      <c r="I22" s="18" t="s">
        <v>30</v>
      </c>
      <c r="J22" s="77"/>
      <c r="K22" s="78" t="s">
        <v>79</v>
      </c>
      <c r="L22" s="100"/>
    </row>
    <row r="23" spans="1:12" ht="75.75" customHeight="1">
      <c r="A23" s="41" t="s">
        <v>56</v>
      </c>
      <c r="B23" s="75" t="s">
        <v>78</v>
      </c>
      <c r="C23" s="75" t="s">
        <v>78</v>
      </c>
      <c r="D23" s="76" t="s">
        <v>104</v>
      </c>
      <c r="E23" s="77">
        <f t="shared" si="0"/>
        <v>120000</v>
      </c>
      <c r="F23" s="77">
        <f t="shared" si="1"/>
        <v>120000</v>
      </c>
      <c r="G23" s="77">
        <v>0</v>
      </c>
      <c r="H23" s="77">
        <v>120000</v>
      </c>
      <c r="I23" s="18" t="s">
        <v>30</v>
      </c>
      <c r="J23" s="77"/>
      <c r="K23" s="78" t="s">
        <v>79</v>
      </c>
      <c r="L23" s="100"/>
    </row>
    <row r="24" spans="1:12" ht="57.75" customHeight="1">
      <c r="A24" s="41" t="s">
        <v>57</v>
      </c>
      <c r="B24" s="75" t="s">
        <v>78</v>
      </c>
      <c r="C24" s="75" t="s">
        <v>78</v>
      </c>
      <c r="D24" s="76" t="s">
        <v>105</v>
      </c>
      <c r="E24" s="77">
        <f t="shared" si="0"/>
        <v>80000</v>
      </c>
      <c r="F24" s="77">
        <f t="shared" si="1"/>
        <v>80000</v>
      </c>
      <c r="G24" s="77">
        <v>80000</v>
      </c>
      <c r="H24" s="77"/>
      <c r="I24" s="18" t="s">
        <v>30</v>
      </c>
      <c r="J24" s="77"/>
      <c r="K24" s="78" t="s">
        <v>79</v>
      </c>
      <c r="L24" s="100"/>
    </row>
    <row r="25" spans="1:12" ht="63" customHeight="1">
      <c r="A25" s="41" t="s">
        <v>58</v>
      </c>
      <c r="B25" s="75" t="s">
        <v>78</v>
      </c>
      <c r="C25" s="75" t="s">
        <v>78</v>
      </c>
      <c r="D25" s="76" t="s">
        <v>106</v>
      </c>
      <c r="E25" s="77">
        <f t="shared" si="0"/>
        <v>120000</v>
      </c>
      <c r="F25" s="77">
        <f t="shared" si="1"/>
        <v>120000</v>
      </c>
      <c r="G25" s="77">
        <v>0</v>
      </c>
      <c r="H25" s="77">
        <v>120000</v>
      </c>
      <c r="I25" s="18" t="s">
        <v>30</v>
      </c>
      <c r="J25" s="77"/>
      <c r="K25" s="78" t="s">
        <v>79</v>
      </c>
      <c r="L25" s="100"/>
    </row>
    <row r="26" spans="1:12" ht="53.25" customHeight="1">
      <c r="A26" s="41" t="s">
        <v>59</v>
      </c>
      <c r="B26" s="75" t="s">
        <v>78</v>
      </c>
      <c r="C26" s="75" t="s">
        <v>78</v>
      </c>
      <c r="D26" s="76" t="s">
        <v>107</v>
      </c>
      <c r="E26" s="77">
        <f t="shared" si="0"/>
        <v>120000</v>
      </c>
      <c r="F26" s="77">
        <f t="shared" si="1"/>
        <v>120000</v>
      </c>
      <c r="G26" s="77">
        <v>0</v>
      </c>
      <c r="H26" s="77">
        <v>120000</v>
      </c>
      <c r="I26" s="18" t="s">
        <v>30</v>
      </c>
      <c r="J26" s="77"/>
      <c r="K26" s="78" t="s">
        <v>79</v>
      </c>
      <c r="L26" s="100"/>
    </row>
    <row r="27" spans="1:12" ht="58.5" customHeight="1">
      <c r="A27" s="81" t="s">
        <v>60</v>
      </c>
      <c r="B27" s="82" t="s">
        <v>78</v>
      </c>
      <c r="C27" s="82" t="s">
        <v>78</v>
      </c>
      <c r="D27" s="76" t="s">
        <v>108</v>
      </c>
      <c r="E27" s="83">
        <f t="shared" si="0"/>
        <v>120000</v>
      </c>
      <c r="F27" s="83">
        <f t="shared" si="1"/>
        <v>120000</v>
      </c>
      <c r="G27" s="83">
        <v>0</v>
      </c>
      <c r="H27" s="83">
        <v>120000</v>
      </c>
      <c r="I27" s="20" t="s">
        <v>30</v>
      </c>
      <c r="J27" s="83"/>
      <c r="K27" s="78" t="s">
        <v>79</v>
      </c>
      <c r="L27" s="100"/>
    </row>
    <row r="28" spans="1:13" s="6" customFormat="1" ht="57.75" customHeight="1">
      <c r="A28" s="41" t="s">
        <v>61</v>
      </c>
      <c r="B28" s="75" t="s">
        <v>78</v>
      </c>
      <c r="C28" s="75" t="s">
        <v>78</v>
      </c>
      <c r="D28" s="76" t="s">
        <v>109</v>
      </c>
      <c r="E28" s="77">
        <f t="shared" si="0"/>
        <v>150000</v>
      </c>
      <c r="F28" s="77">
        <f t="shared" si="1"/>
        <v>150000</v>
      </c>
      <c r="G28" s="77">
        <v>0</v>
      </c>
      <c r="H28" s="77">
        <v>150000</v>
      </c>
      <c r="I28" s="18" t="s">
        <v>30</v>
      </c>
      <c r="J28" s="77"/>
      <c r="K28" s="78" t="s">
        <v>79</v>
      </c>
      <c r="L28" s="100"/>
      <c r="M28" s="73"/>
    </row>
    <row r="29" spans="1:12" s="7" customFormat="1" ht="58.5" customHeight="1">
      <c r="A29" s="50" t="s">
        <v>62</v>
      </c>
      <c r="B29" s="50" t="s">
        <v>78</v>
      </c>
      <c r="C29" s="50" t="s">
        <v>78</v>
      </c>
      <c r="D29" s="76" t="s">
        <v>110</v>
      </c>
      <c r="E29" s="77">
        <f>SUM(F29)</f>
        <v>100000</v>
      </c>
      <c r="F29" s="77">
        <f>SUM(G29:H29,J29)</f>
        <v>100000</v>
      </c>
      <c r="G29" s="84">
        <v>49992</v>
      </c>
      <c r="H29" s="85">
        <v>50008</v>
      </c>
      <c r="I29" s="18" t="s">
        <v>30</v>
      </c>
      <c r="J29" s="85"/>
      <c r="K29" s="78" t="s">
        <v>79</v>
      </c>
      <c r="L29" s="100"/>
    </row>
    <row r="30" spans="1:12" s="7" customFormat="1" ht="81.75" customHeight="1">
      <c r="A30" s="50" t="s">
        <v>63</v>
      </c>
      <c r="B30" s="50" t="s">
        <v>78</v>
      </c>
      <c r="C30" s="50" t="s">
        <v>78</v>
      </c>
      <c r="D30" s="18" t="s">
        <v>111</v>
      </c>
      <c r="E30" s="77">
        <f>SUM(F30)</f>
        <v>12000</v>
      </c>
      <c r="F30" s="77">
        <f>SUM(G30:H30,J30)</f>
        <v>12000</v>
      </c>
      <c r="G30" s="84">
        <v>12000</v>
      </c>
      <c r="H30" s="85"/>
      <c r="I30" s="18" t="s">
        <v>30</v>
      </c>
      <c r="J30" s="85"/>
      <c r="K30" s="86" t="s">
        <v>79</v>
      </c>
      <c r="L30" s="102"/>
    </row>
    <row r="31" spans="1:12" s="7" customFormat="1" ht="60.75" customHeight="1">
      <c r="A31" s="50" t="s">
        <v>64</v>
      </c>
      <c r="B31" s="50" t="s">
        <v>78</v>
      </c>
      <c r="C31" s="50" t="s">
        <v>78</v>
      </c>
      <c r="D31" s="18" t="s">
        <v>112</v>
      </c>
      <c r="E31" s="77">
        <f>SUM(F31)</f>
        <v>6000</v>
      </c>
      <c r="F31" s="77">
        <f>SUM(G31:H31,J31)</f>
        <v>6000</v>
      </c>
      <c r="G31" s="84">
        <v>6000</v>
      </c>
      <c r="H31" s="85"/>
      <c r="I31" s="18" t="s">
        <v>30</v>
      </c>
      <c r="J31" s="85"/>
      <c r="K31" s="86" t="s">
        <v>79</v>
      </c>
      <c r="L31" s="102"/>
    </row>
    <row r="32" spans="1:12" s="7" customFormat="1" ht="60.75" customHeight="1">
      <c r="A32" s="145" t="s">
        <v>149</v>
      </c>
      <c r="B32" s="146"/>
      <c r="C32" s="146"/>
      <c r="D32" s="147"/>
      <c r="E32" s="87">
        <f>SUM(F32)</f>
        <v>908000</v>
      </c>
      <c r="F32" s="87">
        <f>SUM(G32:H32,I32,J32)</f>
        <v>908000</v>
      </c>
      <c r="G32" s="88">
        <f>SUM(G21:G31)</f>
        <v>227992</v>
      </c>
      <c r="H32" s="88">
        <f>SUM(H21:H31)</f>
        <v>680008</v>
      </c>
      <c r="I32" s="74"/>
      <c r="J32" s="89"/>
      <c r="K32" s="86"/>
      <c r="L32" s="102"/>
    </row>
    <row r="33" spans="1:12" s="120" customFormat="1" ht="121.5" customHeight="1">
      <c r="A33" s="122" t="s">
        <v>65</v>
      </c>
      <c r="B33" s="97" t="s">
        <v>78</v>
      </c>
      <c r="C33" s="97">
        <v>60095</v>
      </c>
      <c r="D33" s="123" t="s">
        <v>150</v>
      </c>
      <c r="E33" s="98">
        <f>SUM(F33)</f>
        <v>0</v>
      </c>
      <c r="F33" s="98">
        <f>SUM(G33:H33,J33)</f>
        <v>0</v>
      </c>
      <c r="G33" s="124">
        <v>0</v>
      </c>
      <c r="H33" s="125"/>
      <c r="I33" s="99" t="s">
        <v>30</v>
      </c>
      <c r="J33" s="125"/>
      <c r="K33" s="126" t="s">
        <v>79</v>
      </c>
      <c r="L33" s="127" t="s">
        <v>181</v>
      </c>
    </row>
    <row r="34" spans="1:12" s="17" customFormat="1" ht="39" customHeight="1">
      <c r="A34" s="141" t="s">
        <v>80</v>
      </c>
      <c r="B34" s="142"/>
      <c r="C34" s="142"/>
      <c r="D34" s="143"/>
      <c r="E34" s="90">
        <f t="shared" si="0"/>
        <v>908000</v>
      </c>
      <c r="F34" s="90">
        <f>SUM(G34:H34,I34,J34)</f>
        <v>908000</v>
      </c>
      <c r="G34" s="90">
        <f>SUM(G32,G33)</f>
        <v>227992</v>
      </c>
      <c r="H34" s="90">
        <f>SUM(H21:H29)</f>
        <v>680008</v>
      </c>
      <c r="I34" s="21"/>
      <c r="J34" s="90">
        <f>SUM(J21:J28)</f>
        <v>0</v>
      </c>
      <c r="K34" s="80"/>
      <c r="L34" s="101" t="s">
        <v>181</v>
      </c>
    </row>
    <row r="35" spans="1:12" ht="60.75" customHeight="1">
      <c r="A35" s="81" t="s">
        <v>66</v>
      </c>
      <c r="B35" s="82" t="s">
        <v>40</v>
      </c>
      <c r="C35" s="82" t="s">
        <v>51</v>
      </c>
      <c r="D35" s="95" t="s">
        <v>113</v>
      </c>
      <c r="E35" s="83">
        <f t="shared" si="0"/>
        <v>10000</v>
      </c>
      <c r="F35" s="83">
        <f t="shared" si="1"/>
        <v>10000</v>
      </c>
      <c r="G35" s="83">
        <v>10000</v>
      </c>
      <c r="H35" s="83"/>
      <c r="I35" s="20" t="s">
        <v>30</v>
      </c>
      <c r="J35" s="83"/>
      <c r="K35" s="96" t="s">
        <v>79</v>
      </c>
      <c r="L35" s="103"/>
    </row>
    <row r="36" spans="1:12" s="118" customFormat="1" ht="60.75" customHeight="1">
      <c r="A36" s="110" t="s">
        <v>67</v>
      </c>
      <c r="B36" s="111" t="s">
        <v>78</v>
      </c>
      <c r="C36" s="111" t="s">
        <v>78</v>
      </c>
      <c r="D36" s="112" t="s">
        <v>151</v>
      </c>
      <c r="E36" s="113">
        <f t="shared" si="0"/>
        <v>21000</v>
      </c>
      <c r="F36" s="113">
        <f t="shared" si="1"/>
        <v>21000</v>
      </c>
      <c r="G36" s="114">
        <v>21000</v>
      </c>
      <c r="H36" s="114"/>
      <c r="I36" s="115" t="s">
        <v>30</v>
      </c>
      <c r="J36" s="114"/>
      <c r="K36" s="116" t="s">
        <v>79</v>
      </c>
      <c r="L36" s="117"/>
    </row>
    <row r="37" spans="1:12" s="118" customFormat="1" ht="60.75" customHeight="1">
      <c r="A37" s="110" t="s">
        <v>68</v>
      </c>
      <c r="B37" s="111" t="s">
        <v>78</v>
      </c>
      <c r="C37" s="111" t="s">
        <v>78</v>
      </c>
      <c r="D37" s="112" t="s">
        <v>152</v>
      </c>
      <c r="E37" s="113">
        <f t="shared" si="0"/>
        <v>20000</v>
      </c>
      <c r="F37" s="113">
        <f t="shared" si="1"/>
        <v>20000</v>
      </c>
      <c r="G37" s="114">
        <v>20000</v>
      </c>
      <c r="H37" s="114"/>
      <c r="I37" s="115" t="s">
        <v>30</v>
      </c>
      <c r="J37" s="114"/>
      <c r="K37" s="116" t="s">
        <v>79</v>
      </c>
      <c r="L37" s="117"/>
    </row>
    <row r="38" spans="1:12" s="17" customFormat="1" ht="45" customHeight="1">
      <c r="A38" s="139" t="s">
        <v>83</v>
      </c>
      <c r="B38" s="139"/>
      <c r="C38" s="139"/>
      <c r="D38" s="139"/>
      <c r="E38" s="79">
        <f t="shared" si="0"/>
        <v>51000</v>
      </c>
      <c r="F38" s="79">
        <f>SUM(G38:H38,I38,J38)</f>
        <v>51000</v>
      </c>
      <c r="G38" s="79">
        <f>SUM(G35:G37)</f>
        <v>51000</v>
      </c>
      <c r="H38" s="79">
        <f>SUM(H35)</f>
        <v>0</v>
      </c>
      <c r="I38" s="19"/>
      <c r="J38" s="79">
        <f>SUM(J35)</f>
        <v>0</v>
      </c>
      <c r="K38" s="80"/>
      <c r="L38" s="104"/>
    </row>
    <row r="39" spans="1:12" ht="66" customHeight="1">
      <c r="A39" s="97" t="s">
        <v>69</v>
      </c>
      <c r="B39" s="97">
        <v>754</v>
      </c>
      <c r="C39" s="97">
        <v>75412</v>
      </c>
      <c r="D39" s="106" t="s">
        <v>114</v>
      </c>
      <c r="E39" s="98">
        <f t="shared" si="0"/>
        <v>0</v>
      </c>
      <c r="F39" s="98">
        <f t="shared" si="1"/>
        <v>0</v>
      </c>
      <c r="G39" s="98">
        <v>0</v>
      </c>
      <c r="H39" s="98"/>
      <c r="I39" s="99" t="s">
        <v>30</v>
      </c>
      <c r="J39" s="98"/>
      <c r="K39" s="107" t="s">
        <v>79</v>
      </c>
      <c r="L39" s="108" t="s">
        <v>183</v>
      </c>
    </row>
    <row r="40" spans="1:12" s="17" customFormat="1" ht="43.5" customHeight="1">
      <c r="A40" s="139" t="s">
        <v>82</v>
      </c>
      <c r="B40" s="140"/>
      <c r="C40" s="140"/>
      <c r="D40" s="140"/>
      <c r="E40" s="79">
        <f t="shared" si="0"/>
        <v>0</v>
      </c>
      <c r="F40" s="79">
        <f t="shared" si="1"/>
        <v>0</v>
      </c>
      <c r="G40" s="79">
        <f>SUM(G39:G39)</f>
        <v>0</v>
      </c>
      <c r="H40" s="79">
        <f>SUM(H39:H39)</f>
        <v>0</v>
      </c>
      <c r="I40" s="19"/>
      <c r="J40" s="79">
        <f>SUM(J39:J39)</f>
        <v>0</v>
      </c>
      <c r="K40" s="80"/>
      <c r="L40" s="101" t="s">
        <v>183</v>
      </c>
    </row>
    <row r="41" spans="1:12" s="119" customFormat="1" ht="100.5" customHeight="1">
      <c r="A41" s="110" t="s">
        <v>70</v>
      </c>
      <c r="B41" s="111" t="s">
        <v>45</v>
      </c>
      <c r="C41" s="111" t="s">
        <v>89</v>
      </c>
      <c r="D41" s="112" t="s">
        <v>154</v>
      </c>
      <c r="E41" s="114">
        <f t="shared" si="0"/>
        <v>60400</v>
      </c>
      <c r="F41" s="114">
        <f t="shared" si="1"/>
        <v>60400</v>
      </c>
      <c r="G41" s="114">
        <v>8139</v>
      </c>
      <c r="H41" s="114"/>
      <c r="I41" s="115" t="s">
        <v>30</v>
      </c>
      <c r="J41" s="114">
        <v>52261</v>
      </c>
      <c r="K41" s="116" t="s">
        <v>79</v>
      </c>
      <c r="L41" s="117"/>
    </row>
    <row r="42" spans="1:12" s="119" customFormat="1" ht="72" customHeight="1">
      <c r="A42" s="110" t="s">
        <v>71</v>
      </c>
      <c r="B42" s="111" t="s">
        <v>78</v>
      </c>
      <c r="C42" s="111" t="s">
        <v>78</v>
      </c>
      <c r="D42" s="112" t="s">
        <v>155</v>
      </c>
      <c r="E42" s="114">
        <f>SUM(F42)</f>
        <v>10000</v>
      </c>
      <c r="F42" s="114">
        <f>SUM(G42:H42,J42)</f>
        <v>10000</v>
      </c>
      <c r="G42" s="114">
        <v>10000</v>
      </c>
      <c r="H42" s="114"/>
      <c r="I42" s="115" t="s">
        <v>30</v>
      </c>
      <c r="J42" s="114"/>
      <c r="K42" s="116" t="s">
        <v>79</v>
      </c>
      <c r="L42" s="117"/>
    </row>
    <row r="43" spans="1:12" s="119" customFormat="1" ht="96" customHeight="1">
      <c r="A43" s="97" t="s">
        <v>72</v>
      </c>
      <c r="B43" s="105" t="s">
        <v>78</v>
      </c>
      <c r="C43" s="105" t="s">
        <v>78</v>
      </c>
      <c r="D43" s="106" t="s">
        <v>189</v>
      </c>
      <c r="E43" s="98">
        <f>SUM(F43)</f>
        <v>175000</v>
      </c>
      <c r="F43" s="98">
        <f>SUM(G43:H43,J43)</f>
        <v>175000</v>
      </c>
      <c r="G43" s="98">
        <v>175000</v>
      </c>
      <c r="H43" s="98"/>
      <c r="I43" s="99" t="s">
        <v>30</v>
      </c>
      <c r="J43" s="98"/>
      <c r="K43" s="107" t="s">
        <v>79</v>
      </c>
      <c r="L43" s="108" t="s">
        <v>190</v>
      </c>
    </row>
    <row r="44" spans="1:12" ht="63" customHeight="1">
      <c r="A44" s="148" t="s">
        <v>153</v>
      </c>
      <c r="B44" s="149"/>
      <c r="C44" s="149"/>
      <c r="D44" s="150"/>
      <c r="E44" s="77">
        <f>SUM(F44)</f>
        <v>245400</v>
      </c>
      <c r="F44" s="77">
        <f>SUM(G44:J44)</f>
        <v>245400</v>
      </c>
      <c r="G44" s="77">
        <f>SUM(G41:G43)</f>
        <v>193139</v>
      </c>
      <c r="H44" s="77"/>
      <c r="I44" s="18"/>
      <c r="J44" s="77">
        <f>SUM(J41:J43)</f>
        <v>52261</v>
      </c>
      <c r="K44" s="78"/>
      <c r="L44" s="100" t="s">
        <v>190</v>
      </c>
    </row>
    <row r="45" spans="1:12" ht="69.75" customHeight="1">
      <c r="A45" s="97" t="s">
        <v>73</v>
      </c>
      <c r="B45" s="105" t="s">
        <v>45</v>
      </c>
      <c r="C45" s="105" t="s">
        <v>115</v>
      </c>
      <c r="D45" s="106" t="s">
        <v>116</v>
      </c>
      <c r="E45" s="98">
        <f>SUM(F45)</f>
        <v>24000</v>
      </c>
      <c r="F45" s="98">
        <f>SUM(G45:H45,J45)</f>
        <v>24000</v>
      </c>
      <c r="G45" s="98">
        <v>24000</v>
      </c>
      <c r="H45" s="98"/>
      <c r="I45" s="99" t="s">
        <v>30</v>
      </c>
      <c r="J45" s="98"/>
      <c r="K45" s="107" t="s">
        <v>79</v>
      </c>
      <c r="L45" s="108" t="s">
        <v>179</v>
      </c>
    </row>
    <row r="46" spans="1:12" s="17" customFormat="1" ht="60" customHeight="1">
      <c r="A46" s="139" t="s">
        <v>117</v>
      </c>
      <c r="B46" s="140"/>
      <c r="C46" s="140"/>
      <c r="D46" s="140"/>
      <c r="E46" s="79">
        <f t="shared" si="0"/>
        <v>269400</v>
      </c>
      <c r="F46" s="79">
        <f>SUM(G46:H46,J46)</f>
        <v>269400</v>
      </c>
      <c r="G46" s="79">
        <f>SUM(G44,G45,)</f>
        <v>217139</v>
      </c>
      <c r="H46" s="79">
        <v>0</v>
      </c>
      <c r="I46" s="19" t="s">
        <v>30</v>
      </c>
      <c r="J46" s="79">
        <f>SUM(J44,J45)</f>
        <v>52261</v>
      </c>
      <c r="K46" s="80"/>
      <c r="L46" s="101" t="s">
        <v>192</v>
      </c>
    </row>
    <row r="47" spans="1:12" ht="45" customHeight="1">
      <c r="A47" s="41" t="s">
        <v>74</v>
      </c>
      <c r="B47" s="75" t="s">
        <v>49</v>
      </c>
      <c r="C47" s="75" t="s">
        <v>52</v>
      </c>
      <c r="D47" s="76" t="s">
        <v>118</v>
      </c>
      <c r="E47" s="77">
        <f t="shared" si="0"/>
        <v>30000</v>
      </c>
      <c r="F47" s="77">
        <f t="shared" si="1"/>
        <v>30000</v>
      </c>
      <c r="G47" s="77">
        <v>30000</v>
      </c>
      <c r="H47" s="77"/>
      <c r="I47" s="18" t="s">
        <v>30</v>
      </c>
      <c r="J47" s="77"/>
      <c r="K47" s="78" t="s">
        <v>79</v>
      </c>
      <c r="L47" s="100"/>
    </row>
    <row r="48" spans="1:12" ht="54.75" customHeight="1">
      <c r="A48" s="110" t="s">
        <v>75</v>
      </c>
      <c r="B48" s="111" t="s">
        <v>78</v>
      </c>
      <c r="C48" s="111" t="s">
        <v>78</v>
      </c>
      <c r="D48" s="112" t="s">
        <v>119</v>
      </c>
      <c r="E48" s="114">
        <f t="shared" si="0"/>
        <v>60000</v>
      </c>
      <c r="F48" s="114">
        <f t="shared" si="1"/>
        <v>60000</v>
      </c>
      <c r="G48" s="114">
        <v>60000</v>
      </c>
      <c r="H48" s="114"/>
      <c r="I48" s="115" t="s">
        <v>30</v>
      </c>
      <c r="J48" s="114"/>
      <c r="K48" s="116" t="s">
        <v>79</v>
      </c>
      <c r="L48" s="117"/>
    </row>
    <row r="49" spans="1:12" ht="50.25" customHeight="1">
      <c r="A49" s="110" t="s">
        <v>76</v>
      </c>
      <c r="B49" s="111" t="s">
        <v>78</v>
      </c>
      <c r="C49" s="111" t="s">
        <v>78</v>
      </c>
      <c r="D49" s="112" t="s">
        <v>120</v>
      </c>
      <c r="E49" s="114">
        <f t="shared" si="0"/>
        <v>50000</v>
      </c>
      <c r="F49" s="114">
        <f t="shared" si="1"/>
        <v>50000</v>
      </c>
      <c r="G49" s="114">
        <v>50000</v>
      </c>
      <c r="H49" s="114"/>
      <c r="I49" s="115" t="s">
        <v>30</v>
      </c>
      <c r="J49" s="114"/>
      <c r="K49" s="116" t="s">
        <v>79</v>
      </c>
      <c r="L49" s="117"/>
    </row>
    <row r="50" spans="1:12" ht="41.25" customHeight="1">
      <c r="A50" s="41" t="s">
        <v>77</v>
      </c>
      <c r="B50" s="75" t="s">
        <v>78</v>
      </c>
      <c r="C50" s="75" t="s">
        <v>78</v>
      </c>
      <c r="D50" s="76" t="s">
        <v>121</v>
      </c>
      <c r="E50" s="77">
        <f t="shared" si="0"/>
        <v>30000</v>
      </c>
      <c r="F50" s="77">
        <f t="shared" si="1"/>
        <v>30000</v>
      </c>
      <c r="G50" s="77">
        <v>30000</v>
      </c>
      <c r="H50" s="77"/>
      <c r="I50" s="18" t="s">
        <v>30</v>
      </c>
      <c r="J50" s="77"/>
      <c r="K50" s="78" t="s">
        <v>79</v>
      </c>
      <c r="L50" s="100"/>
    </row>
    <row r="51" spans="1:12" ht="48" customHeight="1">
      <c r="A51" s="41" t="s">
        <v>84</v>
      </c>
      <c r="B51" s="75" t="s">
        <v>78</v>
      </c>
      <c r="C51" s="75" t="s">
        <v>78</v>
      </c>
      <c r="D51" s="76" t="s">
        <v>122</v>
      </c>
      <c r="E51" s="77">
        <f t="shared" si="0"/>
        <v>40000</v>
      </c>
      <c r="F51" s="77">
        <f t="shared" si="1"/>
        <v>40000</v>
      </c>
      <c r="G51" s="77">
        <v>40000</v>
      </c>
      <c r="H51" s="77"/>
      <c r="I51" s="18" t="s">
        <v>30</v>
      </c>
      <c r="J51" s="77"/>
      <c r="K51" s="78" t="s">
        <v>79</v>
      </c>
      <c r="L51" s="100"/>
    </row>
    <row r="52" spans="1:12" ht="37.5" customHeight="1">
      <c r="A52" s="41" t="s">
        <v>85</v>
      </c>
      <c r="B52" s="75" t="s">
        <v>78</v>
      </c>
      <c r="C52" s="75" t="s">
        <v>78</v>
      </c>
      <c r="D52" s="76" t="s">
        <v>87</v>
      </c>
      <c r="E52" s="77">
        <f>SUM(F52)</f>
        <v>70000</v>
      </c>
      <c r="F52" s="77">
        <f>SUM(G52:H52,J52)</f>
        <v>70000</v>
      </c>
      <c r="G52" s="77">
        <v>70000</v>
      </c>
      <c r="H52" s="77"/>
      <c r="I52" s="18" t="s">
        <v>30</v>
      </c>
      <c r="J52" s="77"/>
      <c r="K52" s="78" t="s">
        <v>79</v>
      </c>
      <c r="L52" s="100"/>
    </row>
    <row r="53" spans="1:12" ht="60.75" customHeight="1">
      <c r="A53" s="41" t="s">
        <v>86</v>
      </c>
      <c r="B53" s="75" t="s">
        <v>78</v>
      </c>
      <c r="C53" s="75" t="s">
        <v>78</v>
      </c>
      <c r="D53" s="76" t="s">
        <v>123</v>
      </c>
      <c r="E53" s="77">
        <f>SUM(F53)</f>
        <v>30000</v>
      </c>
      <c r="F53" s="77">
        <f>SUM(G53:H53,J53)</f>
        <v>30000</v>
      </c>
      <c r="G53" s="77">
        <v>30000</v>
      </c>
      <c r="H53" s="77"/>
      <c r="I53" s="18" t="s">
        <v>30</v>
      </c>
      <c r="J53" s="77"/>
      <c r="K53" s="78" t="s">
        <v>79</v>
      </c>
      <c r="L53" s="100"/>
    </row>
    <row r="54" spans="1:12" s="17" customFormat="1" ht="32.25" customHeight="1">
      <c r="A54" s="139" t="s">
        <v>88</v>
      </c>
      <c r="B54" s="140"/>
      <c r="C54" s="140"/>
      <c r="D54" s="140"/>
      <c r="E54" s="79">
        <f t="shared" si="0"/>
        <v>310000</v>
      </c>
      <c r="F54" s="79">
        <f>SUM(G54:H54,I54,J54)</f>
        <v>310000</v>
      </c>
      <c r="G54" s="79">
        <f>SUM(G47:G53)</f>
        <v>310000</v>
      </c>
      <c r="H54" s="79">
        <f>SUM(H41:H51)</f>
        <v>0</v>
      </c>
      <c r="I54" s="19"/>
      <c r="J54" s="79"/>
      <c r="K54" s="80"/>
      <c r="L54" s="101"/>
    </row>
    <row r="55" spans="1:12" s="16" customFormat="1" ht="22.5" customHeight="1">
      <c r="A55" s="138" t="s">
        <v>1</v>
      </c>
      <c r="B55" s="138"/>
      <c r="C55" s="138"/>
      <c r="D55" s="138"/>
      <c r="E55" s="91">
        <f t="shared" si="0"/>
        <v>1698400</v>
      </c>
      <c r="F55" s="91">
        <f t="shared" si="1"/>
        <v>1698400</v>
      </c>
      <c r="G55" s="92">
        <f>SUM(G20,G34,G38,G40,G46,G54)</f>
        <v>966131</v>
      </c>
      <c r="H55" s="92">
        <f>SUM(H20,H34,H38,H40,H54)</f>
        <v>680008</v>
      </c>
      <c r="I55" s="92">
        <f>SUM(I20,I34,I38,I40,I54)</f>
        <v>0</v>
      </c>
      <c r="J55" s="92">
        <f>SUM(J20,J34,J38,J40,J46,J54)</f>
        <v>52261</v>
      </c>
      <c r="K55" s="93" t="s">
        <v>20</v>
      </c>
      <c r="L55" s="109" t="s">
        <v>191</v>
      </c>
    </row>
    <row r="57" ht="12.75">
      <c r="A57" s="2" t="s">
        <v>31</v>
      </c>
    </row>
    <row r="58" ht="12.75">
      <c r="A58" s="2" t="s">
        <v>32</v>
      </c>
    </row>
    <row r="59" ht="12.75">
      <c r="A59" s="2" t="s">
        <v>33</v>
      </c>
    </row>
    <row r="60" ht="12.75">
      <c r="A60" s="2" t="s">
        <v>34</v>
      </c>
    </row>
    <row r="61" ht="14.25" customHeight="1">
      <c r="A61" s="2" t="s">
        <v>35</v>
      </c>
    </row>
    <row r="62" ht="12.75" customHeight="1">
      <c r="A62" s="3" t="s">
        <v>35</v>
      </c>
    </row>
    <row r="63" ht="12.75">
      <c r="A63" s="2" t="s">
        <v>35</v>
      </c>
    </row>
  </sheetData>
  <sheetProtection/>
  <mergeCells count="24">
    <mergeCell ref="L6:L10"/>
    <mergeCell ref="A32:D32"/>
    <mergeCell ref="A44:D44"/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H8:H10"/>
    <mergeCell ref="G7:J7"/>
    <mergeCell ref="J8:J10"/>
    <mergeCell ref="G8:G10"/>
    <mergeCell ref="A55:D55"/>
    <mergeCell ref="A54:D54"/>
    <mergeCell ref="A34:D34"/>
    <mergeCell ref="A20:D20"/>
    <mergeCell ref="A38:D38"/>
    <mergeCell ref="A40:D40"/>
    <mergeCell ref="A46:D46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421875" style="5" customWidth="1"/>
    <col min="2" max="2" width="6.28125" style="5" customWidth="1"/>
    <col min="3" max="3" width="23.28125" style="5" customWidth="1"/>
    <col min="4" max="4" width="9.8515625" style="5" customWidth="1"/>
    <col min="5" max="5" width="9.28125" style="5" customWidth="1"/>
    <col min="6" max="6" width="9.57421875" style="5" customWidth="1"/>
    <col min="7" max="7" width="10.00390625" style="5" customWidth="1"/>
    <col min="8" max="8" width="9.8515625" style="5" customWidth="1"/>
    <col min="9" max="9" width="9.140625" style="5" customWidth="1"/>
    <col min="10" max="10" width="9.57421875" style="5" customWidth="1"/>
    <col min="11" max="11" width="10.7109375" style="5" customWidth="1"/>
    <col min="12" max="12" width="10.140625" style="5" customWidth="1"/>
    <col min="13" max="13" width="8.00390625" style="5" customWidth="1"/>
    <col min="14" max="14" width="13.57421875" style="5" hidden="1" customWidth="1"/>
    <col min="15" max="24" width="9.140625" style="5" hidden="1" customWidth="1"/>
    <col min="25" max="25" width="0.9921875" style="5" hidden="1" customWidth="1"/>
    <col min="26" max="16384" width="9.140625" style="5" customWidth="1"/>
  </cols>
  <sheetData>
    <row r="1" spans="1:13" ht="12.75">
      <c r="A1" s="2"/>
      <c r="B1" s="2"/>
      <c r="C1" s="2"/>
      <c r="D1" s="2"/>
      <c r="E1" s="2"/>
      <c r="F1" s="2"/>
      <c r="G1" s="23" t="s">
        <v>186</v>
      </c>
      <c r="H1" s="2"/>
      <c r="I1" s="2"/>
      <c r="J1" s="2"/>
      <c r="K1"/>
      <c r="L1"/>
      <c r="M1"/>
    </row>
    <row r="2" spans="1:13" ht="12.75">
      <c r="A2" s="2"/>
      <c r="B2" s="2"/>
      <c r="C2" s="2"/>
      <c r="D2" s="2"/>
      <c r="E2" s="2"/>
      <c r="F2" s="2"/>
      <c r="G2" s="24" t="s">
        <v>162</v>
      </c>
      <c r="H2" s="2"/>
      <c r="I2" s="2"/>
      <c r="J2" s="2"/>
      <c r="K2"/>
      <c r="L2"/>
      <c r="M2"/>
    </row>
    <row r="3" spans="1:13" ht="12.75">
      <c r="A3" s="2"/>
      <c r="B3" s="2"/>
      <c r="C3" s="25"/>
      <c r="D3" s="2"/>
      <c r="E3" s="2"/>
      <c r="F3" s="2"/>
      <c r="G3" s="23" t="s">
        <v>133</v>
      </c>
      <c r="H3" s="2"/>
      <c r="I3" s="2"/>
      <c r="J3" s="2"/>
      <c r="K3"/>
      <c r="L3"/>
      <c r="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4.5" customHeight="1">
      <c r="A5" s="153" t="s">
        <v>19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</row>
    <row r="7" spans="1:13" ht="18" customHeight="1">
      <c r="A7" s="154" t="s">
        <v>0</v>
      </c>
      <c r="B7" s="154" t="s">
        <v>3</v>
      </c>
      <c r="C7" s="154" t="s">
        <v>16</v>
      </c>
      <c r="D7" s="155" t="s">
        <v>126</v>
      </c>
      <c r="E7" s="155" t="s">
        <v>127</v>
      </c>
      <c r="F7" s="157" t="s">
        <v>128</v>
      </c>
      <c r="G7" s="155" t="s">
        <v>129</v>
      </c>
      <c r="H7" s="155" t="s">
        <v>130</v>
      </c>
      <c r="I7" s="155" t="s">
        <v>127</v>
      </c>
      <c r="J7" s="157" t="s">
        <v>128</v>
      </c>
      <c r="K7" s="155" t="s">
        <v>131</v>
      </c>
      <c r="L7" s="155" t="s">
        <v>15</v>
      </c>
      <c r="M7" s="155"/>
    </row>
    <row r="8" spans="1:13" ht="60.75" customHeight="1">
      <c r="A8" s="154"/>
      <c r="B8" s="154"/>
      <c r="C8" s="154"/>
      <c r="D8" s="155"/>
      <c r="E8" s="156"/>
      <c r="F8" s="158"/>
      <c r="G8" s="154"/>
      <c r="H8" s="155"/>
      <c r="I8" s="156"/>
      <c r="J8" s="158"/>
      <c r="K8" s="155"/>
      <c r="L8" s="26" t="s">
        <v>17</v>
      </c>
      <c r="M8" s="26" t="s">
        <v>18</v>
      </c>
    </row>
    <row r="9" spans="1:13" ht="16.5" customHeight="1">
      <c r="A9" s="27" t="s">
        <v>7</v>
      </c>
      <c r="B9" s="27" t="s">
        <v>8</v>
      </c>
      <c r="C9" s="27" t="s">
        <v>9</v>
      </c>
      <c r="D9" s="46" t="s">
        <v>10</v>
      </c>
      <c r="E9" s="27" t="s">
        <v>11</v>
      </c>
      <c r="F9" s="27" t="s">
        <v>12</v>
      </c>
      <c r="G9" s="27" t="s">
        <v>13</v>
      </c>
      <c r="H9" s="27" t="s">
        <v>14</v>
      </c>
      <c r="I9" s="27" t="s">
        <v>54</v>
      </c>
      <c r="J9" s="27" t="s">
        <v>55</v>
      </c>
      <c r="K9" s="27" t="s">
        <v>56</v>
      </c>
      <c r="L9" s="27" t="s">
        <v>57</v>
      </c>
      <c r="M9" s="27" t="s">
        <v>58</v>
      </c>
    </row>
    <row r="10" spans="1:13" s="40" customFormat="1" ht="81.75" customHeight="1">
      <c r="A10" s="51" t="s">
        <v>38</v>
      </c>
      <c r="B10" s="51" t="s">
        <v>134</v>
      </c>
      <c r="C10" s="28" t="s">
        <v>41</v>
      </c>
      <c r="D10" s="43">
        <v>83814.27</v>
      </c>
      <c r="E10" s="30" t="s">
        <v>125</v>
      </c>
      <c r="F10" s="30" t="s">
        <v>125</v>
      </c>
      <c r="G10" s="43">
        <v>83814.27</v>
      </c>
      <c r="H10" s="31"/>
      <c r="I10" s="49"/>
      <c r="J10" s="32"/>
      <c r="K10" s="31"/>
      <c r="L10" s="31"/>
      <c r="M10" s="31"/>
    </row>
    <row r="11" spans="1:13" s="42" customFormat="1" ht="36" customHeight="1">
      <c r="A11" s="52" t="s">
        <v>78</v>
      </c>
      <c r="B11" s="52" t="s">
        <v>134</v>
      </c>
      <c r="C11" s="53" t="s">
        <v>47</v>
      </c>
      <c r="D11" s="48"/>
      <c r="E11" s="34"/>
      <c r="F11" s="34"/>
      <c r="G11" s="48"/>
      <c r="H11" s="35">
        <v>83814.27</v>
      </c>
      <c r="I11" s="54" t="s">
        <v>125</v>
      </c>
      <c r="J11" s="54" t="s">
        <v>125</v>
      </c>
      <c r="K11" s="35">
        <v>83814.27</v>
      </c>
      <c r="L11" s="35">
        <v>83814.27</v>
      </c>
      <c r="M11" s="35">
        <v>0</v>
      </c>
    </row>
    <row r="12" spans="1:13" s="40" customFormat="1" ht="72.75" customHeight="1">
      <c r="A12" s="36">
        <v>750</v>
      </c>
      <c r="B12" s="36">
        <v>75011</v>
      </c>
      <c r="C12" s="28" t="s">
        <v>41</v>
      </c>
      <c r="D12" s="43">
        <v>69362</v>
      </c>
      <c r="E12" s="30" t="s">
        <v>125</v>
      </c>
      <c r="F12" s="30" t="s">
        <v>125</v>
      </c>
      <c r="G12" s="43">
        <v>69362</v>
      </c>
      <c r="H12" s="31"/>
      <c r="I12" s="49"/>
      <c r="J12" s="32"/>
      <c r="K12" s="31"/>
      <c r="L12" s="31"/>
      <c r="M12" s="31"/>
    </row>
    <row r="13" spans="1:13" s="42" customFormat="1" ht="25.5" customHeight="1">
      <c r="A13" s="36" t="s">
        <v>78</v>
      </c>
      <c r="B13" s="41">
        <v>75011</v>
      </c>
      <c r="C13" s="38" t="s">
        <v>53</v>
      </c>
      <c r="D13" s="47"/>
      <c r="E13" s="34"/>
      <c r="F13" s="34"/>
      <c r="G13" s="33"/>
      <c r="H13" s="48">
        <v>69362</v>
      </c>
      <c r="I13" s="34" t="s">
        <v>125</v>
      </c>
      <c r="J13" s="34" t="s">
        <v>125</v>
      </c>
      <c r="K13" s="48">
        <v>69362</v>
      </c>
      <c r="L13" s="48">
        <v>69362</v>
      </c>
      <c r="M13" s="35">
        <v>0</v>
      </c>
    </row>
    <row r="14" spans="1:13" s="40" customFormat="1" ht="72.75" customHeight="1">
      <c r="A14" s="36">
        <v>751</v>
      </c>
      <c r="B14" s="36">
        <v>75101</v>
      </c>
      <c r="C14" s="28" t="s">
        <v>41</v>
      </c>
      <c r="D14" s="43">
        <v>1619</v>
      </c>
      <c r="E14" s="30" t="s">
        <v>125</v>
      </c>
      <c r="F14" s="30" t="s">
        <v>125</v>
      </c>
      <c r="G14" s="43">
        <v>1619</v>
      </c>
      <c r="H14" s="43"/>
      <c r="I14" s="30"/>
      <c r="J14" s="30"/>
      <c r="K14" s="31"/>
      <c r="L14" s="31"/>
      <c r="M14" s="31"/>
    </row>
    <row r="15" spans="1:13" s="42" customFormat="1" ht="37.5" customHeight="1">
      <c r="A15" s="50" t="s">
        <v>78</v>
      </c>
      <c r="B15" s="41">
        <v>75101</v>
      </c>
      <c r="C15" s="38" t="s">
        <v>90</v>
      </c>
      <c r="D15" s="48"/>
      <c r="E15" s="34"/>
      <c r="F15" s="34"/>
      <c r="G15" s="33"/>
      <c r="H15" s="48">
        <v>1619</v>
      </c>
      <c r="I15" s="34" t="s">
        <v>125</v>
      </c>
      <c r="J15" s="34" t="s">
        <v>125</v>
      </c>
      <c r="K15" s="48">
        <v>1619</v>
      </c>
      <c r="L15" s="48">
        <v>1619</v>
      </c>
      <c r="M15" s="35">
        <v>0</v>
      </c>
    </row>
    <row r="16" spans="1:13" s="40" customFormat="1" ht="71.25" customHeight="1">
      <c r="A16" s="36">
        <v>852</v>
      </c>
      <c r="B16" s="36">
        <v>85212</v>
      </c>
      <c r="C16" s="28" t="s">
        <v>41</v>
      </c>
      <c r="D16" s="29">
        <v>2239000</v>
      </c>
      <c r="E16" s="30" t="s">
        <v>125</v>
      </c>
      <c r="F16" s="30" t="s">
        <v>125</v>
      </c>
      <c r="G16" s="29">
        <v>2239000</v>
      </c>
      <c r="H16" s="43"/>
      <c r="I16" s="30"/>
      <c r="J16" s="30"/>
      <c r="K16" s="31"/>
      <c r="L16" s="31"/>
      <c r="M16" s="31"/>
    </row>
    <row r="17" spans="1:13" s="42" customFormat="1" ht="55.5" customHeight="1">
      <c r="A17" s="50" t="s">
        <v>78</v>
      </c>
      <c r="B17" s="41">
        <v>85212</v>
      </c>
      <c r="C17" s="37" t="s">
        <v>91</v>
      </c>
      <c r="D17" s="48"/>
      <c r="E17" s="34"/>
      <c r="F17" s="34"/>
      <c r="G17" s="33"/>
      <c r="H17" s="33">
        <v>2239000</v>
      </c>
      <c r="I17" s="34" t="s">
        <v>184</v>
      </c>
      <c r="J17" s="34" t="s">
        <v>185</v>
      </c>
      <c r="K17" s="33">
        <v>2239000</v>
      </c>
      <c r="L17" s="33">
        <v>2239000</v>
      </c>
      <c r="M17" s="35">
        <v>0</v>
      </c>
    </row>
    <row r="18" spans="1:13" s="40" customFormat="1" ht="75.75" customHeight="1">
      <c r="A18" s="36" t="s">
        <v>78</v>
      </c>
      <c r="B18" s="36">
        <v>85213</v>
      </c>
      <c r="C18" s="28" t="s">
        <v>41</v>
      </c>
      <c r="D18" s="29">
        <v>12297</v>
      </c>
      <c r="E18" s="30" t="s">
        <v>125</v>
      </c>
      <c r="F18" s="30" t="s">
        <v>125</v>
      </c>
      <c r="G18" s="29">
        <v>12297</v>
      </c>
      <c r="H18" s="43"/>
      <c r="I18" s="30"/>
      <c r="J18" s="30"/>
      <c r="K18" s="31"/>
      <c r="L18" s="31"/>
      <c r="M18" s="31"/>
    </row>
    <row r="19" spans="1:13" s="42" customFormat="1" ht="90" customHeight="1">
      <c r="A19" s="36" t="s">
        <v>78</v>
      </c>
      <c r="B19" s="41">
        <v>85213</v>
      </c>
      <c r="C19" s="44" t="s">
        <v>92</v>
      </c>
      <c r="D19" s="43"/>
      <c r="E19" s="34"/>
      <c r="F19" s="34"/>
      <c r="G19" s="33"/>
      <c r="H19" s="33">
        <v>12297</v>
      </c>
      <c r="I19" s="34" t="s">
        <v>125</v>
      </c>
      <c r="J19" s="34" t="s">
        <v>125</v>
      </c>
      <c r="K19" s="33">
        <v>12297</v>
      </c>
      <c r="L19" s="33">
        <v>12297</v>
      </c>
      <c r="M19" s="35">
        <v>0</v>
      </c>
    </row>
    <row r="20" spans="1:13" s="40" customFormat="1" ht="74.25" customHeight="1">
      <c r="A20" s="36" t="s">
        <v>78</v>
      </c>
      <c r="B20" s="36">
        <v>85228</v>
      </c>
      <c r="C20" s="28" t="s">
        <v>41</v>
      </c>
      <c r="D20" s="43">
        <v>62500</v>
      </c>
      <c r="E20" s="30" t="s">
        <v>125</v>
      </c>
      <c r="F20" s="30" t="s">
        <v>125</v>
      </c>
      <c r="G20" s="43">
        <v>62500</v>
      </c>
      <c r="H20" s="15"/>
      <c r="I20" s="49"/>
      <c r="J20" s="32"/>
      <c r="K20" s="31"/>
      <c r="L20" s="31"/>
      <c r="M20" s="31"/>
    </row>
    <row r="21" spans="1:13" s="45" customFormat="1" ht="36.75" customHeight="1">
      <c r="A21" s="50" t="s">
        <v>78</v>
      </c>
      <c r="B21" s="41">
        <v>85228</v>
      </c>
      <c r="C21" s="44" t="s">
        <v>46</v>
      </c>
      <c r="D21" s="48"/>
      <c r="E21" s="34"/>
      <c r="F21" s="34"/>
      <c r="G21" s="35"/>
      <c r="H21" s="48">
        <v>62500</v>
      </c>
      <c r="I21" s="34" t="s">
        <v>125</v>
      </c>
      <c r="J21" s="34" t="s">
        <v>125</v>
      </c>
      <c r="K21" s="48">
        <v>62500</v>
      </c>
      <c r="L21" s="48">
        <v>62500</v>
      </c>
      <c r="M21" s="35">
        <v>0</v>
      </c>
    </row>
    <row r="22" spans="1:13" s="56" customFormat="1" ht="79.5" customHeight="1">
      <c r="A22" s="36" t="s">
        <v>78</v>
      </c>
      <c r="B22" s="55">
        <v>85295</v>
      </c>
      <c r="C22" s="28" t="s">
        <v>41</v>
      </c>
      <c r="D22" s="31">
        <v>33166</v>
      </c>
      <c r="E22" s="30" t="s">
        <v>125</v>
      </c>
      <c r="F22" s="30" t="s">
        <v>125</v>
      </c>
      <c r="G22" s="31">
        <v>33166</v>
      </c>
      <c r="H22" s="43"/>
      <c r="I22" s="30"/>
      <c r="J22" s="30"/>
      <c r="K22" s="43"/>
      <c r="L22" s="57" t="s">
        <v>135</v>
      </c>
      <c r="M22" s="31"/>
    </row>
    <row r="23" spans="1:13" s="45" customFormat="1" ht="36.75" customHeight="1">
      <c r="A23" s="50" t="s">
        <v>78</v>
      </c>
      <c r="B23" s="41">
        <v>85295</v>
      </c>
      <c r="C23" s="44" t="s">
        <v>47</v>
      </c>
      <c r="D23" s="48"/>
      <c r="E23" s="34"/>
      <c r="F23" s="34"/>
      <c r="G23" s="35"/>
      <c r="H23" s="48">
        <v>33166</v>
      </c>
      <c r="I23" s="34" t="s">
        <v>125</v>
      </c>
      <c r="J23" s="34" t="s">
        <v>125</v>
      </c>
      <c r="K23" s="48">
        <v>33166</v>
      </c>
      <c r="L23" s="48">
        <v>33166</v>
      </c>
      <c r="M23" s="35">
        <v>0</v>
      </c>
    </row>
    <row r="24" spans="1:13" ht="36" customHeight="1">
      <c r="A24" s="159" t="s">
        <v>132</v>
      </c>
      <c r="B24" s="160"/>
      <c r="C24" s="161"/>
      <c r="D24" s="58">
        <f>SUM(D10,D12,D14,D16,D18,D20,D22)</f>
        <v>2501758.27</v>
      </c>
      <c r="E24" s="121" t="s">
        <v>125</v>
      </c>
      <c r="F24" s="39" t="s">
        <v>125</v>
      </c>
      <c r="G24" s="58">
        <f>SUM(G10,G12,G14,G16,G18,G20,G22)</f>
        <v>2501758.27</v>
      </c>
      <c r="H24" s="58">
        <f>SUM(H11,H13,H15,H17,H19,H21,H23)</f>
        <v>2501758.27</v>
      </c>
      <c r="I24" s="121" t="s">
        <v>184</v>
      </c>
      <c r="J24" s="39" t="s">
        <v>185</v>
      </c>
      <c r="K24" s="58">
        <f>SUM(K11,K13,K15,K17,K19,K21,K23)</f>
        <v>2501758.27</v>
      </c>
      <c r="L24" s="58">
        <f>SUM(L11,L13,L15,L17,L19,L21,L23)</f>
        <v>2501758.27</v>
      </c>
      <c r="M24" s="58">
        <f>SUM(M11,M13,M15,M17,M19,M21,M23)</f>
        <v>0</v>
      </c>
    </row>
  </sheetData>
  <sheetProtection/>
  <mergeCells count="14">
    <mergeCell ref="J7:J8"/>
    <mergeCell ref="K7:K8"/>
    <mergeCell ref="L7:M7"/>
    <mergeCell ref="A24:C24"/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 P nr 3 Sochaczeew</cp:lastModifiedBy>
  <cp:lastPrinted>2013-10-07T10:49:12Z</cp:lastPrinted>
  <dcterms:created xsi:type="dcterms:W3CDTF">2009-10-15T10:17:39Z</dcterms:created>
  <dcterms:modified xsi:type="dcterms:W3CDTF">2013-10-28T09:00:03Z</dcterms:modified>
  <cp:category/>
  <cp:version/>
  <cp:contentType/>
  <cp:contentStatus/>
</cp:coreProperties>
</file>