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3"/>
  </bookViews>
  <sheets>
    <sheet name="dochody" sheetId="1" r:id="rId1"/>
    <sheet name="wyd.inwest." sheetId="2" r:id="rId2"/>
    <sheet name="dot.celowe " sheetId="3" r:id="rId3"/>
    <sheet name="przychody i rozchody" sheetId="4" r:id="rId4"/>
  </sheets>
  <definedNames>
    <definedName name="_xlnm.Print_Area" localSheetId="0">'dochody'!$A$1:$L$28</definedName>
  </definedNames>
  <calcPr fullCalcOnLoad="1"/>
</workbook>
</file>

<file path=xl/sharedStrings.xml><?xml version="1.0" encoding="utf-8"?>
<sst xmlns="http://schemas.openxmlformats.org/spreadsheetml/2006/main" count="424" uniqueCount="211">
  <si>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</si>
  <si>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</si>
  <si>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</si>
  <si>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</si>
  <si>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</si>
  <si>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</si>
  <si>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</si>
  <si>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</si>
  <si>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</si>
  <si>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</si>
  <si>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</si>
  <si>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</si>
  <si>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</si>
  <si>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</si>
  <si>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</si>
  <si>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</si>
  <si>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</si>
  <si>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</si>
  <si>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</si>
  <si>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</si>
  <si>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</si>
  <si>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</si>
  <si>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</si>
  <si>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</si>
  <si>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</si>
  <si>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</si>
  <si>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</si>
  <si>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</si>
  <si>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</si>
  <si>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</si>
  <si>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</si>
  <si>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</si>
  <si>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</si>
  <si>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</si>
  <si>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</si>
  <si>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</si>
  <si>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</si>
  <si>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</si>
  <si>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</si>
  <si>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</si>
  <si>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</si>
  <si>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</si>
  <si>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</si>
  <si>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</si>
  <si>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</si>
  <si>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</si>
  <si>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</si>
  <si>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</si>
  <si>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</si>
  <si>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Nazwa zadania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</si>
  <si>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</si>
  <si>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</si>
  <si>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</si>
  <si>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</si>
  <si>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</si>
  <si>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</si>
  <si>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</si>
  <si>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</si>
  <si>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</si>
  <si>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</si>
  <si>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</si>
  <si>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</si>
  <si>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</si>
  <si>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</si>
  <si>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</si>
  <si>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</si>
  <si>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</si>
  <si>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</si>
  <si>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</si>
  <si>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700</t>
  </si>
  <si>
    <t>750</t>
  </si>
  <si>
    <t>600</t>
  </si>
  <si>
    <t>60016</t>
  </si>
  <si>
    <t>801</t>
  </si>
  <si>
    <t>900</t>
  </si>
  <si>
    <t>01010</t>
  </si>
  <si>
    <t>75023</t>
  </si>
  <si>
    <t>90015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</si>
  <si>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</si>
  <si>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</si>
  <si>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</si>
  <si>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</si>
  <si>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</si>
  <si>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</si>
  <si>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</si>
  <si>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</si>
  <si>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</si>
  <si>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</si>
  <si>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</si>
  <si>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</si>
  <si>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</si>
  <si>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</si>
  <si>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</si>
  <si>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</si>
  <si>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</si>
  <si>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</si>
  <si>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</si>
  <si>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</si>
  <si>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"</t>
  </si>
  <si>
    <t>Urząd Gminy Sochaczew</t>
  </si>
  <si>
    <t>Ogółem Dział 600</t>
  </si>
  <si>
    <t>Ogółem Dział 010</t>
  </si>
  <si>
    <t>Ogółem Dział 750</t>
  </si>
  <si>
    <t>Oświetlenie uliczne w Żukowie</t>
  </si>
  <si>
    <t>Ogółem Dział 900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</si>
  <si>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</si>
  <si>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</si>
  <si>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</si>
  <si>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</si>
  <si>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Urząd Miejski w Sochaczewie</t>
  </si>
  <si>
    <t>80101</t>
  </si>
  <si>
    <t>Upowszechnianie kultury i sztuki oraz ochrona dóbr i tradycji</t>
  </si>
  <si>
    <t>§ 950</t>
  </si>
  <si>
    <t>Przychody i rozchody budżetu w 2013 r.</t>
  </si>
  <si>
    <t>Dotacje celowe dla podmiotów zaliczanych i niezaliczanych do sektora finansów publicznych w 2013 r.</t>
  </si>
  <si>
    <t>rok 2013</t>
  </si>
  <si>
    <t>Budowa sieci wodociągowej Kąty-Altanka</t>
  </si>
  <si>
    <t>Budowa sieci wodociągowej w Czerwonka Parcel</t>
  </si>
  <si>
    <t>Budowa sieci wodociągowej w Gawłowie II etap</t>
  </si>
  <si>
    <t>Wykonanie projektu sieci wodociagowej w Dachowej</t>
  </si>
  <si>
    <t>Wykonanie projektu sieci wodociagowej we Władysławowie</t>
  </si>
  <si>
    <t>Projekt przebudowy drogi gminnej Kąty-Bronisławy</t>
  </si>
  <si>
    <t>Przebudowa drogi gminnej Czerwonka Parcel - 500mb</t>
  </si>
  <si>
    <t>Przebudowa drogi gminnej w Bielicach - 200mb</t>
  </si>
  <si>
    <t>Przebudowa drogi gminnej w Kątach - 500mb</t>
  </si>
  <si>
    <t>Przebudowa drogi gminnej w Rozlazłowie II -300mb</t>
  </si>
  <si>
    <t>Zakup komputerów dla Urzędu Gminy</t>
  </si>
  <si>
    <t>80110</t>
  </si>
  <si>
    <t>Docieplenie budynku Gimnazjum w Wymysłowie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</si>
  <si>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</si>
  <si>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</si>
  <si>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</si>
  <si>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</si>
  <si>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w Żelazowej Woli - III etap</t>
  </si>
  <si>
    <t>Projekt budowy oświetlenia ulicznego w m.Kaźmierów-Ignacówka</t>
  </si>
  <si>
    <t>Wydatki budżetu gminy na zadania inwestycyjne na 2013 rok nieobjęte Wieloletnią Prognozą Finansową</t>
  </si>
  <si>
    <t>Upowszechnianie kultury fizycznej wśród dzieci i młodzieży w wieku szkolnym oraz osób dorosłych z terenu gminy, organizacja zajęć sportowych oraz masowych imprez sportowych</t>
  </si>
  <si>
    <t>zwiększenia (+)</t>
  </si>
  <si>
    <t>zmniejszenia (-)</t>
  </si>
  <si>
    <t>Kwota 2013 r przed zmianą</t>
  </si>
  <si>
    <t>Kwota na 2013r po zmianach</t>
  </si>
  <si>
    <t>0</t>
  </si>
  <si>
    <t>0,00</t>
  </si>
  <si>
    <t>Zwiększenia (+)</t>
  </si>
  <si>
    <t>Zmniejszenia (-)</t>
  </si>
  <si>
    <t>zmieniającej Uchwałę Budżetową Gminy Sochaczew na rok 2013</t>
  </si>
  <si>
    <t>zmieniającej uchwałę Budżetową Gminy Sochaczew na rok 2013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</si>
  <si>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</si>
  <si>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</si>
  <si>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</si>
  <si>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</si>
  <si>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</si>
  <si>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</si>
  <si>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</si>
  <si>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</si>
  <si>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</si>
  <si>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</si>
  <si>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Kwota dotacji przed zmianą</t>
  </si>
  <si>
    <t>Kwota dotacji po zmianie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</si>
  <si>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</si>
  <si>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</si>
  <si>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</si>
  <si>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</si>
  <si>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</si>
  <si>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</si>
  <si>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 xml:space="preserve">    ZMIANA DOCHODY BUDŻETU</t>
  </si>
  <si>
    <t>Rozbudowa Szkoły Podstawowej w Gawłowie w zakresie przebudowy dachu</t>
  </si>
  <si>
    <t>minus 40.000</t>
  </si>
  <si>
    <t>minus 25.000</t>
  </si>
  <si>
    <t>Przebudowa drogi gminnej Dzięglewo-Mokas 1120mb</t>
  </si>
  <si>
    <t>A.      60 000
B.
C.
…</t>
  </si>
  <si>
    <t>Przebudowa drogi gminnej w Rozlazłowie I -1km</t>
  </si>
  <si>
    <t>Przebudowa drogi gminnej Rozlazłów k/kapliczki 300mb</t>
  </si>
  <si>
    <t>Przebudowa drogi gminnej w Kuznocinie - 1,1km</t>
  </si>
  <si>
    <t>Rady Gminy Sochaczew z dnia 27 listopada 2013r.</t>
  </si>
  <si>
    <t>400</t>
  </si>
  <si>
    <t>+ 4 830,00</t>
  </si>
  <si>
    <t>Wpływy z różnych dochodów</t>
  </si>
  <si>
    <t>+39 670,00</t>
  </si>
  <si>
    <t>Dochody z najmu i dzierżawy składników majątkowych Skarbu Państwa, jednostek samorządu terytorialnego lub innych jednostek zaliczanych do sektora finansów publicznych oraz innych umów o podobnym charakterze</t>
  </si>
  <si>
    <t>+ 30 000,00</t>
  </si>
  <si>
    <t>Pozostałe odsetki</t>
  </si>
  <si>
    <t>+ 670,00</t>
  </si>
  <si>
    <t>Wpływy z róznych dochodów</t>
  </si>
  <si>
    <t>+ 9 000,00</t>
  </si>
  <si>
    <t>756</t>
  </si>
  <si>
    <t>+ 97 600,00</t>
  </si>
  <si>
    <t>Podatek od środków transportowych</t>
  </si>
  <si>
    <t>+ 78 500,00</t>
  </si>
  <si>
    <t>Odsetki od nieterminowych wpłat z tytułu podatków i opłat</t>
  </si>
  <si>
    <t>+ 19 100,00</t>
  </si>
  <si>
    <t>+ 142 100,00</t>
  </si>
  <si>
    <t>Rady Gminy Sochaczew z dnia 27 listopada 2013 r.</t>
  </si>
  <si>
    <t>+ 30.000</t>
  </si>
  <si>
    <t>+ 20.000</t>
  </si>
  <si>
    <t>+ 40.000</t>
  </si>
  <si>
    <t>+ 90.000</t>
  </si>
  <si>
    <t>minus 30.000</t>
  </si>
  <si>
    <t>+ 25.000</t>
  </si>
  <si>
    <t>- 7 502</t>
  </si>
  <si>
    <t>+ 1 067 510,74</t>
  </si>
  <si>
    <t>- 69,00</t>
  </si>
  <si>
    <t>+ 3 542 161,82</t>
  </si>
  <si>
    <t>- 2 616 820,08</t>
  </si>
  <si>
    <t>Załącznik nr 1 do  Uchwały Nr XLV/201/2013</t>
  </si>
  <si>
    <t>Załącznik nr 3 do Uchwały Nr XLV/201/2013</t>
  </si>
  <si>
    <t>Załącznik nr 4 do Uchwały Nr XLV/201/2013</t>
  </si>
  <si>
    <t>Załącznik nr 5 do Uchwały Nr  XLV/201/2013 Rady Gminy Sochaczew z dnia 27 listopada 2013 roku</t>
  </si>
  <si>
    <t>Oświetlenie uliczne w Kuznocinie</t>
  </si>
  <si>
    <t>142 100,00</t>
  </si>
  <si>
    <t>- 142 100,00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</si>
</sst>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sz val="10"/>
      <color indexed="10"/>
      <name val="Arial CE"/>
      <family val="0"/>
    </font>
    <font>
      <sz val="6"/>
      <name val="Arial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1" fillId="0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6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5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left" vertical="center" wrapText="1"/>
    </xf>
    <xf numFmtId="4" fontId="5" fillId="20" borderId="10" xfId="0" applyNumberFormat="1" applyFont="1" applyFill="1" applyBorder="1" applyAlignment="1">
      <alignment horizontal="right" vertical="center"/>
    </xf>
    <xf numFmtId="49" fontId="5" fillId="2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7" fillId="0" borderId="10" xfId="0" applyFont="1" applyBorder="1" applyAlignment="1">
      <alignment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2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15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9" fillId="2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 wrapText="1"/>
    </xf>
    <xf numFmtId="49" fontId="1" fillId="2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9" fontId="6" fillId="2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 vertical="center"/>
    </xf>
    <xf numFmtId="0" fontId="40" fillId="20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right" vertical="center"/>
    </xf>
    <xf numFmtId="0" fontId="7" fillId="25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3" fontId="7" fillId="25" borderId="10" xfId="0" applyNumberFormat="1" applyFont="1" applyFill="1" applyBorder="1" applyAlignment="1">
      <alignment horizontal="center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9" fontId="5" fillId="2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7" fillId="25" borderId="11" xfId="0" applyFont="1" applyFill="1" applyBorder="1" applyAlignment="1">
      <alignment horizontal="center" vertical="center"/>
    </xf>
    <xf numFmtId="49" fontId="7" fillId="25" borderId="11" xfId="0" applyNumberFormat="1" applyFont="1" applyFill="1" applyBorder="1" applyAlignment="1">
      <alignment horizontal="center" vertical="center"/>
    </xf>
    <xf numFmtId="3" fontId="7" fillId="25" borderId="11" xfId="0" applyNumberFormat="1" applyFont="1" applyFill="1" applyBorder="1" applyAlignment="1">
      <alignment horizontal="right" vertical="center"/>
    </xf>
    <xf numFmtId="0" fontId="7" fillId="25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0" fillId="2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/>
    </xf>
    <xf numFmtId="0" fontId="40" fillId="2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" fillId="20" borderId="11" xfId="0" applyFont="1" applyFill="1" applyBorder="1" applyAlignment="1">
      <alignment vertical="center" wrapText="1"/>
    </xf>
    <xf numFmtId="0" fontId="1" fillId="20" borderId="12" xfId="0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vertical="center" wrapText="1"/>
    </xf>
    <xf numFmtId="0" fontId="6" fillId="20" borderId="12" xfId="0" applyFont="1" applyFill="1" applyBorder="1" applyAlignment="1">
      <alignment vertical="center" wrapText="1"/>
    </xf>
    <xf numFmtId="0" fontId="6" fillId="20" borderId="13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7"/>
  <sheetViews>
    <sheetView zoomScaleSheetLayoutView="100" workbookViewId="0" topLeftCell="A10">
      <selection activeCell="H27" sqref="H27:I27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9.421875" style="0" customWidth="1"/>
  </cols>
  <sheetData>
    <row r="1" ht="12.75">
      <c r="F1" t="s">
        <v>204</v>
      </c>
    </row>
    <row r="2" ht="12.75">
      <c r="F2" t="s">
        <v>174</v>
      </c>
    </row>
    <row r="3" ht="12.75">
      <c r="F3" t="s">
        <v>146</v>
      </c>
    </row>
    <row r="4" ht="8.25" customHeight="1"/>
    <row r="5" ht="9" customHeight="1"/>
    <row r="6" spans="6:8" ht="12.75">
      <c r="F6" s="1" t="s">
        <v>165</v>
      </c>
      <c r="G6" s="1"/>
      <c r="H6" s="1"/>
    </row>
    <row r="7" spans="1:13" ht="15.75" customHeight="1">
      <c r="A7" s="166" t="s">
        <v>0</v>
      </c>
      <c r="B7" s="166" t="s">
        <v>147</v>
      </c>
      <c r="C7" s="166" t="s">
        <v>148</v>
      </c>
      <c r="D7" s="166" t="s">
        <v>149</v>
      </c>
      <c r="E7" s="166" t="s">
        <v>150</v>
      </c>
      <c r="F7" s="169" t="s">
        <v>151</v>
      </c>
      <c r="G7" s="170"/>
      <c r="H7" s="170"/>
      <c r="I7" s="170"/>
      <c r="J7" s="170"/>
      <c r="K7" s="170"/>
      <c r="L7" s="171"/>
      <c r="M7" s="77"/>
    </row>
    <row r="8" spans="1:13" ht="13.5" customHeight="1">
      <c r="A8" s="167"/>
      <c r="B8" s="167"/>
      <c r="C8" s="167"/>
      <c r="D8" s="172"/>
      <c r="E8" s="167"/>
      <c r="F8" s="166" t="s">
        <v>152</v>
      </c>
      <c r="G8" s="169" t="s">
        <v>67</v>
      </c>
      <c r="H8" s="170"/>
      <c r="I8" s="170"/>
      <c r="J8" s="170"/>
      <c r="K8" s="170"/>
      <c r="L8" s="171"/>
      <c r="M8" s="77"/>
    </row>
    <row r="9" spans="1:13" ht="12" customHeight="1">
      <c r="A9" s="167"/>
      <c r="B9" s="167"/>
      <c r="C9" s="167"/>
      <c r="D9" s="172"/>
      <c r="E9" s="167"/>
      <c r="F9" s="167"/>
      <c r="G9" s="166" t="s">
        <v>2</v>
      </c>
      <c r="H9" s="169" t="s">
        <v>5</v>
      </c>
      <c r="I9" s="171"/>
      <c r="J9" s="166" t="s">
        <v>4</v>
      </c>
      <c r="K9" s="169" t="s">
        <v>5</v>
      </c>
      <c r="L9" s="171"/>
      <c r="M9" s="77"/>
    </row>
    <row r="10" spans="1:13" ht="145.5" customHeight="1">
      <c r="A10" s="168"/>
      <c r="B10" s="168"/>
      <c r="C10" s="168"/>
      <c r="D10" s="173"/>
      <c r="E10" s="168"/>
      <c r="F10" s="168"/>
      <c r="G10" s="168"/>
      <c r="H10" s="4" t="s">
        <v>153</v>
      </c>
      <c r="I10" s="4" t="s">
        <v>154</v>
      </c>
      <c r="J10" s="168"/>
      <c r="K10" s="4" t="s">
        <v>153</v>
      </c>
      <c r="L10" s="4" t="s">
        <v>154</v>
      </c>
      <c r="M10" s="77"/>
    </row>
    <row r="11" spans="1:12" ht="12" customHeight="1">
      <c r="A11" s="87">
        <v>1</v>
      </c>
      <c r="B11" s="88">
        <v>2</v>
      </c>
      <c r="C11" s="87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</row>
    <row r="12" spans="1:12" s="38" customFormat="1" ht="58.5" customHeight="1">
      <c r="A12" s="78" t="s">
        <v>175</v>
      </c>
      <c r="B12" s="79"/>
      <c r="C12" s="80">
        <v>0</v>
      </c>
      <c r="D12" s="81" t="s">
        <v>176</v>
      </c>
      <c r="E12" s="81" t="s">
        <v>142</v>
      </c>
      <c r="F12" s="80">
        <v>4830</v>
      </c>
      <c r="G12" s="80">
        <v>4830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</row>
    <row r="13" spans="1:12" s="38" customFormat="1" ht="80.25" customHeight="1">
      <c r="A13" s="82"/>
      <c r="B13" s="75" t="s">
        <v>177</v>
      </c>
      <c r="C13" s="83">
        <v>0</v>
      </c>
      <c r="D13" s="84" t="s">
        <v>176</v>
      </c>
      <c r="E13" s="84" t="s">
        <v>142</v>
      </c>
      <c r="F13" s="83">
        <v>4830</v>
      </c>
      <c r="G13" s="84" t="s">
        <v>176</v>
      </c>
      <c r="H13" s="84" t="s">
        <v>141</v>
      </c>
      <c r="I13" s="84" t="s">
        <v>142</v>
      </c>
      <c r="J13" s="84" t="s">
        <v>142</v>
      </c>
      <c r="K13" s="84" t="s">
        <v>142</v>
      </c>
      <c r="L13" s="84" t="s">
        <v>142</v>
      </c>
    </row>
    <row r="14" spans="1:12" s="34" customFormat="1" ht="64.5" customHeight="1">
      <c r="A14" s="78" t="s">
        <v>69</v>
      </c>
      <c r="B14" s="79"/>
      <c r="C14" s="80">
        <v>175069</v>
      </c>
      <c r="D14" s="81" t="s">
        <v>178</v>
      </c>
      <c r="E14" s="81" t="s">
        <v>142</v>
      </c>
      <c r="F14" s="80">
        <v>214739</v>
      </c>
      <c r="G14" s="80">
        <v>214739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</row>
    <row r="15" spans="1:12" s="38" customFormat="1" ht="129.75" customHeight="1">
      <c r="A15" s="82"/>
      <c r="B15" s="75" t="s">
        <v>179</v>
      </c>
      <c r="C15" s="83">
        <v>175000</v>
      </c>
      <c r="D15" s="84" t="s">
        <v>180</v>
      </c>
      <c r="E15" s="84" t="s">
        <v>142</v>
      </c>
      <c r="F15" s="83">
        <v>205000</v>
      </c>
      <c r="G15" s="84" t="s">
        <v>180</v>
      </c>
      <c r="H15" s="84" t="s">
        <v>142</v>
      </c>
      <c r="I15" s="84" t="s">
        <v>142</v>
      </c>
      <c r="J15" s="84" t="s">
        <v>141</v>
      </c>
      <c r="K15" s="84" t="s">
        <v>141</v>
      </c>
      <c r="L15" s="84" t="s">
        <v>142</v>
      </c>
    </row>
    <row r="16" spans="1:12" s="38" customFormat="1" ht="33" customHeight="1">
      <c r="A16" s="82"/>
      <c r="B16" s="75" t="s">
        <v>181</v>
      </c>
      <c r="C16" s="83">
        <v>0</v>
      </c>
      <c r="D16" s="84" t="s">
        <v>182</v>
      </c>
      <c r="E16" s="84" t="s">
        <v>142</v>
      </c>
      <c r="F16" s="83">
        <v>670</v>
      </c>
      <c r="G16" s="84" t="s">
        <v>182</v>
      </c>
      <c r="H16" s="84" t="s">
        <v>141</v>
      </c>
      <c r="I16" s="84" t="s">
        <v>141</v>
      </c>
      <c r="J16" s="84" t="s">
        <v>141</v>
      </c>
      <c r="K16" s="84" t="s">
        <v>141</v>
      </c>
      <c r="L16" s="84" t="s">
        <v>141</v>
      </c>
    </row>
    <row r="17" spans="1:12" s="38" customFormat="1" ht="34.5" customHeight="1">
      <c r="A17" s="82"/>
      <c r="B17" s="75" t="s">
        <v>183</v>
      </c>
      <c r="C17" s="83">
        <v>0</v>
      </c>
      <c r="D17" s="84" t="s">
        <v>184</v>
      </c>
      <c r="E17" s="84" t="s">
        <v>141</v>
      </c>
      <c r="F17" s="83">
        <v>9000</v>
      </c>
      <c r="G17" s="84" t="s">
        <v>184</v>
      </c>
      <c r="H17" s="84" t="s">
        <v>141</v>
      </c>
      <c r="I17" s="84" t="s">
        <v>141</v>
      </c>
      <c r="J17" s="84" t="s">
        <v>141</v>
      </c>
      <c r="K17" s="84" t="s">
        <v>141</v>
      </c>
      <c r="L17" s="84" t="s">
        <v>141</v>
      </c>
    </row>
    <row r="18" spans="1:12" s="38" customFormat="1" ht="37.5" customHeight="1">
      <c r="A18" s="78" t="s">
        <v>185</v>
      </c>
      <c r="B18" s="79"/>
      <c r="C18" s="80">
        <v>17732838</v>
      </c>
      <c r="D18" s="81" t="s">
        <v>186</v>
      </c>
      <c r="E18" s="81" t="s">
        <v>142</v>
      </c>
      <c r="F18" s="80">
        <v>17830438</v>
      </c>
      <c r="G18" s="80">
        <v>17830438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</row>
    <row r="19" spans="1:12" s="38" customFormat="1" ht="45.75" customHeight="1">
      <c r="A19" s="82"/>
      <c r="B19" s="75" t="s">
        <v>187</v>
      </c>
      <c r="C19" s="83">
        <v>480000</v>
      </c>
      <c r="D19" s="84" t="s">
        <v>188</v>
      </c>
      <c r="E19" s="84" t="s">
        <v>142</v>
      </c>
      <c r="F19" s="83">
        <v>558500</v>
      </c>
      <c r="G19" s="84" t="s">
        <v>188</v>
      </c>
      <c r="H19" s="84" t="s">
        <v>141</v>
      </c>
      <c r="I19" s="84" t="s">
        <v>142</v>
      </c>
      <c r="J19" s="84" t="s">
        <v>142</v>
      </c>
      <c r="K19" s="84" t="s">
        <v>142</v>
      </c>
      <c r="L19" s="84" t="s">
        <v>142</v>
      </c>
    </row>
    <row r="20" spans="1:12" s="38" customFormat="1" ht="56.25" customHeight="1">
      <c r="A20" s="82"/>
      <c r="B20" s="75" t="s">
        <v>189</v>
      </c>
      <c r="C20" s="83">
        <v>68000</v>
      </c>
      <c r="D20" s="84" t="s">
        <v>190</v>
      </c>
      <c r="E20" s="84" t="s">
        <v>141</v>
      </c>
      <c r="F20" s="83">
        <v>87100</v>
      </c>
      <c r="G20" s="84" t="s">
        <v>190</v>
      </c>
      <c r="H20" s="84" t="s">
        <v>141</v>
      </c>
      <c r="I20" s="84" t="s">
        <v>141</v>
      </c>
      <c r="J20" s="84" t="s">
        <v>141</v>
      </c>
      <c r="K20" s="84" t="s">
        <v>142</v>
      </c>
      <c r="L20" s="84" t="s">
        <v>142</v>
      </c>
    </row>
    <row r="21" spans="1:12" s="85" customFormat="1" ht="19.5" customHeight="1">
      <c r="A21" s="174" t="s">
        <v>155</v>
      </c>
      <c r="B21" s="175"/>
      <c r="C21" s="80">
        <v>30149870.05</v>
      </c>
      <c r="D21" s="81" t="s">
        <v>191</v>
      </c>
      <c r="E21" s="81" t="s">
        <v>142</v>
      </c>
      <c r="F21" s="80">
        <v>30291970.05</v>
      </c>
      <c r="G21" s="80">
        <v>29816791.54</v>
      </c>
      <c r="H21" s="80">
        <v>3074715.43</v>
      </c>
      <c r="I21" s="80">
        <v>426263.16</v>
      </c>
      <c r="J21" s="80">
        <v>475178.51</v>
      </c>
      <c r="K21" s="80">
        <v>75178.51</v>
      </c>
      <c r="L21" s="80">
        <v>0</v>
      </c>
    </row>
    <row r="22" spans="1:12" ht="12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ht="12.75">
      <c r="A23" t="s">
        <v>156</v>
      </c>
    </row>
    <row r="25" spans="8:9" ht="12.75">
      <c r="H25" s="54"/>
      <c r="I25" s="54"/>
    </row>
    <row r="27" spans="8:9" ht="252.75" customHeight="1">
      <c r="H27" s="54"/>
      <c r="I27" s="54"/>
    </row>
    <row r="28" ht="69.75" customHeight="1"/>
    <row r="34" ht="107.25" customHeight="1"/>
    <row r="37" spans="8:9" ht="12.75">
      <c r="H37" s="54"/>
      <c r="I37" s="54"/>
    </row>
  </sheetData>
  <mergeCells count="13">
    <mergeCell ref="B7:B10"/>
    <mergeCell ref="C7:C10"/>
    <mergeCell ref="D7:D10"/>
    <mergeCell ref="A21:B21"/>
    <mergeCell ref="A7:A10"/>
    <mergeCell ref="E7:E10"/>
    <mergeCell ref="F7:L7"/>
    <mergeCell ref="F8:F10"/>
    <mergeCell ref="G8:L8"/>
    <mergeCell ref="G9:G10"/>
    <mergeCell ref="H9:I9"/>
    <mergeCell ref="J9:J10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54"/>
  <sheetViews>
    <sheetView zoomScaleSheetLayoutView="75" zoomScalePageLayoutView="0" workbookViewId="0" topLeftCell="A1">
      <selection activeCell="D42" sqref="D42"/>
    </sheetView>
  </sheetViews>
  <sheetFormatPr defaultColWidth="9.140625" defaultRowHeight="12.75"/>
  <cols>
    <col min="1" max="1" width="3.7109375" style="2" customWidth="1"/>
    <col min="2" max="2" width="4.7109375" style="2" customWidth="1"/>
    <col min="3" max="3" width="6.28125" style="2" customWidth="1"/>
    <col min="4" max="4" width="15.42187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1.7109375" style="2" customWidth="1"/>
    <col min="10" max="10" width="14.421875" style="2" customWidth="1"/>
    <col min="11" max="11" width="13.8515625" style="2" customWidth="1"/>
    <col min="12" max="12" width="12.28125" style="2" customWidth="1"/>
    <col min="13" max="13" width="3.421875" style="2" hidden="1" customWidth="1"/>
    <col min="14" max="16384" width="9.140625" style="2" customWidth="1"/>
  </cols>
  <sheetData>
    <row r="1" spans="7:8" ht="12.75">
      <c r="G1" s="90" t="s">
        <v>205</v>
      </c>
      <c r="H1" s="22"/>
    </row>
    <row r="2" spans="7:8" ht="12.75">
      <c r="G2" s="91" t="s">
        <v>192</v>
      </c>
      <c r="H2" s="22"/>
    </row>
    <row r="3" spans="7:8" ht="11.25" customHeight="1">
      <c r="G3" s="90" t="s">
        <v>145</v>
      </c>
      <c r="H3" s="22"/>
    </row>
    <row r="4" spans="1:12" ht="39" customHeight="1">
      <c r="A4" s="180" t="s">
        <v>135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6"/>
    </row>
    <row r="5" spans="1:12" ht="10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5"/>
      <c r="L5" s="25"/>
    </row>
    <row r="6" spans="1:12" s="29" customFormat="1" ht="19.5" customHeight="1">
      <c r="A6" s="181" t="s">
        <v>6</v>
      </c>
      <c r="B6" s="181" t="s">
        <v>0</v>
      </c>
      <c r="C6" s="181" t="s">
        <v>51</v>
      </c>
      <c r="D6" s="176" t="s">
        <v>66</v>
      </c>
      <c r="E6" s="176" t="s">
        <v>52</v>
      </c>
      <c r="F6" s="176" t="s">
        <v>53</v>
      </c>
      <c r="G6" s="176"/>
      <c r="H6" s="176"/>
      <c r="I6" s="176"/>
      <c r="J6" s="176"/>
      <c r="K6" s="176" t="s">
        <v>54</v>
      </c>
      <c r="L6" s="176" t="s">
        <v>164</v>
      </c>
    </row>
    <row r="7" spans="1:12" s="29" customFormat="1" ht="19.5" customHeight="1">
      <c r="A7" s="181"/>
      <c r="B7" s="181"/>
      <c r="C7" s="181"/>
      <c r="D7" s="176"/>
      <c r="E7" s="176"/>
      <c r="F7" s="176" t="s">
        <v>115</v>
      </c>
      <c r="G7" s="176" t="s">
        <v>55</v>
      </c>
      <c r="H7" s="176"/>
      <c r="I7" s="176"/>
      <c r="J7" s="176"/>
      <c r="K7" s="176"/>
      <c r="L7" s="176"/>
    </row>
    <row r="8" spans="1:12" s="29" customFormat="1" ht="29.25" customHeight="1">
      <c r="A8" s="181"/>
      <c r="B8" s="181"/>
      <c r="C8" s="181"/>
      <c r="D8" s="176"/>
      <c r="E8" s="176"/>
      <c r="F8" s="176"/>
      <c r="G8" s="176" t="s">
        <v>56</v>
      </c>
      <c r="H8" s="176" t="s">
        <v>57</v>
      </c>
      <c r="I8" s="176" t="s">
        <v>58</v>
      </c>
      <c r="J8" s="176" t="s">
        <v>59</v>
      </c>
      <c r="K8" s="176"/>
      <c r="L8" s="176"/>
    </row>
    <row r="9" spans="1:12" s="29" customFormat="1" ht="19.5" customHeight="1">
      <c r="A9" s="181"/>
      <c r="B9" s="181"/>
      <c r="C9" s="181"/>
      <c r="D9" s="176"/>
      <c r="E9" s="176"/>
      <c r="F9" s="176"/>
      <c r="G9" s="176"/>
      <c r="H9" s="176"/>
      <c r="I9" s="176"/>
      <c r="J9" s="176"/>
      <c r="K9" s="176"/>
      <c r="L9" s="176"/>
    </row>
    <row r="10" spans="1:12" s="29" customFormat="1" ht="19.5" customHeight="1">
      <c r="A10" s="181"/>
      <c r="B10" s="181"/>
      <c r="C10" s="181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s="115" customFormat="1" ht="22.5" customHeight="1">
      <c r="A11" s="37">
        <v>1</v>
      </c>
      <c r="B11" s="37">
        <v>2</v>
      </c>
      <c r="C11" s="37">
        <v>3</v>
      </c>
      <c r="D11" s="37">
        <v>5</v>
      </c>
      <c r="E11" s="37">
        <v>6</v>
      </c>
      <c r="F11" s="37">
        <v>7</v>
      </c>
      <c r="G11" s="37">
        <v>8</v>
      </c>
      <c r="H11" s="37">
        <v>9</v>
      </c>
      <c r="I11" s="37">
        <v>10</v>
      </c>
      <c r="J11" s="37">
        <v>11</v>
      </c>
      <c r="K11" s="37">
        <v>12</v>
      </c>
      <c r="L11" s="37">
        <v>13</v>
      </c>
    </row>
    <row r="12" spans="1:12" ht="45" customHeight="1">
      <c r="A12" s="76" t="s">
        <v>9</v>
      </c>
      <c r="B12" s="102" t="s">
        <v>68</v>
      </c>
      <c r="C12" s="102" t="s">
        <v>75</v>
      </c>
      <c r="D12" s="103" t="s">
        <v>116</v>
      </c>
      <c r="E12" s="104">
        <f>SUM(F12)</f>
        <v>40000</v>
      </c>
      <c r="F12" s="104">
        <f>SUM(G12:H12,J12)</f>
        <v>40000</v>
      </c>
      <c r="G12" s="104">
        <v>40000</v>
      </c>
      <c r="H12" s="104"/>
      <c r="I12" s="46" t="s">
        <v>60</v>
      </c>
      <c r="J12" s="104"/>
      <c r="K12" s="105" t="s">
        <v>99</v>
      </c>
      <c r="L12" s="121"/>
    </row>
    <row r="13" spans="1:12" ht="45.75" customHeight="1">
      <c r="A13" s="118" t="s">
        <v>11</v>
      </c>
      <c r="B13" s="125" t="s">
        <v>98</v>
      </c>
      <c r="C13" s="125" t="s">
        <v>98</v>
      </c>
      <c r="D13" s="126" t="s">
        <v>117</v>
      </c>
      <c r="E13" s="119">
        <f aca="true" t="shared" si="0" ref="E13:E46">SUM(F13)</f>
        <v>0</v>
      </c>
      <c r="F13" s="119">
        <f aca="true" t="shared" si="1" ref="F13:F42">SUM(G13:H13,J13)</f>
        <v>0</v>
      </c>
      <c r="G13" s="119">
        <v>0</v>
      </c>
      <c r="H13" s="119"/>
      <c r="I13" s="120" t="s">
        <v>60</v>
      </c>
      <c r="J13" s="119"/>
      <c r="K13" s="127" t="s">
        <v>99</v>
      </c>
      <c r="L13" s="128" t="s">
        <v>167</v>
      </c>
    </row>
    <row r="14" spans="1:12" ht="42" customHeight="1">
      <c r="A14" s="76" t="s">
        <v>13</v>
      </c>
      <c r="B14" s="102" t="s">
        <v>98</v>
      </c>
      <c r="C14" s="102" t="s">
        <v>98</v>
      </c>
      <c r="D14" s="103" t="s">
        <v>118</v>
      </c>
      <c r="E14" s="104">
        <f t="shared" si="0"/>
        <v>60000</v>
      </c>
      <c r="F14" s="104">
        <f t="shared" si="1"/>
        <v>60000</v>
      </c>
      <c r="G14" s="104">
        <v>60000</v>
      </c>
      <c r="H14" s="104"/>
      <c r="I14" s="46" t="s">
        <v>60</v>
      </c>
      <c r="J14" s="104"/>
      <c r="K14" s="105" t="s">
        <v>99</v>
      </c>
      <c r="L14" s="121"/>
    </row>
    <row r="15" spans="1:12" ht="48" customHeight="1">
      <c r="A15" s="76" t="s">
        <v>21</v>
      </c>
      <c r="B15" s="102" t="s">
        <v>98</v>
      </c>
      <c r="C15" s="102" t="s">
        <v>98</v>
      </c>
      <c r="D15" s="103" t="s">
        <v>119</v>
      </c>
      <c r="E15" s="104">
        <f t="shared" si="0"/>
        <v>10000</v>
      </c>
      <c r="F15" s="104">
        <f t="shared" si="1"/>
        <v>10000</v>
      </c>
      <c r="G15" s="104">
        <v>10000</v>
      </c>
      <c r="H15" s="104"/>
      <c r="I15" s="46" t="s">
        <v>60</v>
      </c>
      <c r="J15" s="104"/>
      <c r="K15" s="105" t="s">
        <v>99</v>
      </c>
      <c r="L15" s="121"/>
    </row>
    <row r="16" spans="1:12" ht="50.25" customHeight="1">
      <c r="A16" s="76" t="s">
        <v>24</v>
      </c>
      <c r="B16" s="102" t="s">
        <v>98</v>
      </c>
      <c r="C16" s="102" t="s">
        <v>98</v>
      </c>
      <c r="D16" s="103" t="s">
        <v>120</v>
      </c>
      <c r="E16" s="104">
        <f t="shared" si="0"/>
        <v>10000</v>
      </c>
      <c r="F16" s="104">
        <f t="shared" si="1"/>
        <v>10000</v>
      </c>
      <c r="G16" s="104">
        <v>10000</v>
      </c>
      <c r="H16" s="104"/>
      <c r="I16" s="46" t="s">
        <v>60</v>
      </c>
      <c r="J16" s="104"/>
      <c r="K16" s="105" t="s">
        <v>99</v>
      </c>
      <c r="L16" s="121"/>
    </row>
    <row r="17" spans="1:12" s="45" customFormat="1" ht="40.5" customHeight="1">
      <c r="A17" s="183" t="s">
        <v>101</v>
      </c>
      <c r="B17" s="184"/>
      <c r="C17" s="184"/>
      <c r="D17" s="184"/>
      <c r="E17" s="106">
        <f t="shared" si="0"/>
        <v>120000</v>
      </c>
      <c r="F17" s="106">
        <f>SUM(G17:H17,I17,J17)</f>
        <v>120000</v>
      </c>
      <c r="G17" s="106">
        <f>SUM(G12:G16)</f>
        <v>120000</v>
      </c>
      <c r="H17" s="106">
        <f>SUM(H12:H16)</f>
        <v>0</v>
      </c>
      <c r="I17" s="47"/>
      <c r="J17" s="106">
        <f>SUM(J12:J16)</f>
        <v>0</v>
      </c>
      <c r="K17" s="107"/>
      <c r="L17" s="122" t="s">
        <v>167</v>
      </c>
    </row>
    <row r="18" spans="1:12" s="138" customFormat="1" ht="50.25" customHeight="1">
      <c r="A18" s="129" t="s">
        <v>27</v>
      </c>
      <c r="B18" s="130" t="s">
        <v>71</v>
      </c>
      <c r="C18" s="130" t="s">
        <v>72</v>
      </c>
      <c r="D18" s="131" t="s">
        <v>121</v>
      </c>
      <c r="E18" s="133">
        <f t="shared" si="0"/>
        <v>22000</v>
      </c>
      <c r="F18" s="133">
        <f t="shared" si="1"/>
        <v>22000</v>
      </c>
      <c r="G18" s="133">
        <v>22000</v>
      </c>
      <c r="H18" s="133"/>
      <c r="I18" s="134" t="s">
        <v>60</v>
      </c>
      <c r="J18" s="133"/>
      <c r="K18" s="135" t="s">
        <v>99</v>
      </c>
      <c r="L18" s="136"/>
    </row>
    <row r="19" spans="1:12" s="138" customFormat="1" ht="49.5" customHeight="1">
      <c r="A19" s="129" t="s">
        <v>30</v>
      </c>
      <c r="B19" s="130" t="s">
        <v>98</v>
      </c>
      <c r="C19" s="130" t="s">
        <v>98</v>
      </c>
      <c r="D19" s="131" t="s">
        <v>122</v>
      </c>
      <c r="E19" s="133">
        <f t="shared" si="0"/>
        <v>70000</v>
      </c>
      <c r="F19" s="133">
        <f t="shared" si="1"/>
        <v>70000</v>
      </c>
      <c r="G19" s="133">
        <v>0</v>
      </c>
      <c r="H19" s="133">
        <v>70000</v>
      </c>
      <c r="I19" s="134" t="s">
        <v>60</v>
      </c>
      <c r="J19" s="133"/>
      <c r="K19" s="135" t="s">
        <v>99</v>
      </c>
      <c r="L19" s="136"/>
    </row>
    <row r="20" spans="1:12" s="138" customFormat="1" ht="45.75" customHeight="1">
      <c r="A20" s="118" t="s">
        <v>33</v>
      </c>
      <c r="B20" s="125" t="s">
        <v>98</v>
      </c>
      <c r="C20" s="125" t="s">
        <v>98</v>
      </c>
      <c r="D20" s="126" t="s">
        <v>123</v>
      </c>
      <c r="E20" s="119">
        <f t="shared" si="0"/>
        <v>85000</v>
      </c>
      <c r="F20" s="119">
        <f t="shared" si="1"/>
        <v>85000</v>
      </c>
      <c r="G20" s="119">
        <v>85000</v>
      </c>
      <c r="H20" s="119"/>
      <c r="I20" s="120" t="s">
        <v>60</v>
      </c>
      <c r="J20" s="119"/>
      <c r="K20" s="127" t="s">
        <v>99</v>
      </c>
      <c r="L20" s="128" t="s">
        <v>193</v>
      </c>
    </row>
    <row r="21" spans="1:12" s="138" customFormat="1" ht="45" customHeight="1">
      <c r="A21" s="129" t="s">
        <v>78</v>
      </c>
      <c r="B21" s="130" t="s">
        <v>98</v>
      </c>
      <c r="C21" s="130" t="s">
        <v>98</v>
      </c>
      <c r="D21" s="131" t="s">
        <v>124</v>
      </c>
      <c r="E21" s="133">
        <f t="shared" si="0"/>
        <v>55000</v>
      </c>
      <c r="F21" s="133">
        <f t="shared" si="1"/>
        <v>55000</v>
      </c>
      <c r="G21" s="133">
        <v>0</v>
      </c>
      <c r="H21" s="133">
        <v>55000</v>
      </c>
      <c r="I21" s="134" t="s">
        <v>60</v>
      </c>
      <c r="J21" s="133"/>
      <c r="K21" s="135" t="s">
        <v>99</v>
      </c>
      <c r="L21" s="136"/>
    </row>
    <row r="22" spans="1:12" s="138" customFormat="1" ht="43.5" customHeight="1">
      <c r="A22" s="118" t="s">
        <v>79</v>
      </c>
      <c r="B22" s="125" t="s">
        <v>98</v>
      </c>
      <c r="C22" s="125" t="s">
        <v>98</v>
      </c>
      <c r="D22" s="126" t="s">
        <v>173</v>
      </c>
      <c r="E22" s="119">
        <f t="shared" si="0"/>
        <v>246000</v>
      </c>
      <c r="F22" s="119">
        <f t="shared" si="1"/>
        <v>246000</v>
      </c>
      <c r="G22" s="119">
        <v>126000</v>
      </c>
      <c r="H22" s="119">
        <v>120000</v>
      </c>
      <c r="I22" s="120" t="s">
        <v>60</v>
      </c>
      <c r="J22" s="119"/>
      <c r="K22" s="127" t="s">
        <v>99</v>
      </c>
      <c r="L22" s="128" t="s">
        <v>194</v>
      </c>
    </row>
    <row r="23" spans="1:12" s="138" customFormat="1" ht="81" customHeight="1">
      <c r="A23" s="150" t="s">
        <v>80</v>
      </c>
      <c r="B23" s="151" t="s">
        <v>98</v>
      </c>
      <c r="C23" s="151" t="s">
        <v>98</v>
      </c>
      <c r="D23" s="126" t="s">
        <v>169</v>
      </c>
      <c r="E23" s="152">
        <f t="shared" si="0"/>
        <v>270000</v>
      </c>
      <c r="F23" s="152">
        <v>270000</v>
      </c>
      <c r="G23" s="152">
        <v>90000</v>
      </c>
      <c r="H23" s="152">
        <v>120000</v>
      </c>
      <c r="I23" s="153" t="s">
        <v>170</v>
      </c>
      <c r="J23" s="152"/>
      <c r="K23" s="127" t="s">
        <v>99</v>
      </c>
      <c r="L23" s="128" t="s">
        <v>195</v>
      </c>
    </row>
    <row r="24" spans="1:13" s="137" customFormat="1" ht="57" customHeight="1">
      <c r="A24" s="129" t="s">
        <v>81</v>
      </c>
      <c r="B24" s="130" t="s">
        <v>98</v>
      </c>
      <c r="C24" s="130" t="s">
        <v>98</v>
      </c>
      <c r="D24" s="131" t="s">
        <v>171</v>
      </c>
      <c r="E24" s="133">
        <f t="shared" si="0"/>
        <v>215000</v>
      </c>
      <c r="F24" s="133">
        <f t="shared" si="1"/>
        <v>215000</v>
      </c>
      <c r="G24" s="133">
        <v>65000</v>
      </c>
      <c r="H24" s="133">
        <v>150000</v>
      </c>
      <c r="I24" s="134" t="s">
        <v>60</v>
      </c>
      <c r="J24" s="133"/>
      <c r="K24" s="135" t="s">
        <v>99</v>
      </c>
      <c r="L24" s="136"/>
      <c r="M24" s="142"/>
    </row>
    <row r="25" spans="1:12" s="146" customFormat="1" ht="51" customHeight="1">
      <c r="A25" s="143" t="s">
        <v>82</v>
      </c>
      <c r="B25" s="143" t="s">
        <v>98</v>
      </c>
      <c r="C25" s="143" t="s">
        <v>98</v>
      </c>
      <c r="D25" s="131" t="s">
        <v>125</v>
      </c>
      <c r="E25" s="133">
        <f>SUM(F25)</f>
        <v>75000</v>
      </c>
      <c r="F25" s="133">
        <f>SUM(G25:H25,J25)</f>
        <v>75000</v>
      </c>
      <c r="G25" s="144">
        <v>24992</v>
      </c>
      <c r="H25" s="145">
        <v>50008</v>
      </c>
      <c r="I25" s="134" t="s">
        <v>60</v>
      </c>
      <c r="J25" s="145"/>
      <c r="K25" s="135" t="s">
        <v>99</v>
      </c>
      <c r="L25" s="136"/>
    </row>
    <row r="26" spans="1:12" s="149" customFormat="1" ht="45" customHeight="1">
      <c r="A26" s="143" t="s">
        <v>83</v>
      </c>
      <c r="B26" s="143" t="s">
        <v>98</v>
      </c>
      <c r="C26" s="143" t="s">
        <v>98</v>
      </c>
      <c r="D26" s="134" t="s">
        <v>172</v>
      </c>
      <c r="E26" s="133">
        <f>SUM(F26)</f>
        <v>125000</v>
      </c>
      <c r="F26" s="133">
        <f>SUM(G26:H26,J26)</f>
        <v>125000</v>
      </c>
      <c r="G26" s="144">
        <v>10000</v>
      </c>
      <c r="H26" s="145">
        <v>115000</v>
      </c>
      <c r="I26" s="134" t="s">
        <v>60</v>
      </c>
      <c r="J26" s="145"/>
      <c r="K26" s="147" t="s">
        <v>99</v>
      </c>
      <c r="L26" s="148"/>
    </row>
    <row r="27" spans="1:12" s="45" customFormat="1" ht="32.25" customHeight="1">
      <c r="A27" s="185" t="s">
        <v>100</v>
      </c>
      <c r="B27" s="186"/>
      <c r="C27" s="186"/>
      <c r="D27" s="187"/>
      <c r="E27" s="111">
        <f t="shared" si="0"/>
        <v>1163000</v>
      </c>
      <c r="F27" s="111">
        <f>SUM(G27:H27,I27,J27)</f>
        <v>1163000</v>
      </c>
      <c r="G27" s="111">
        <f>SUM(G18:G26)</f>
        <v>422992</v>
      </c>
      <c r="H27" s="111">
        <f>SUM(H18:H26)</f>
        <v>680008</v>
      </c>
      <c r="I27" s="141">
        <v>60000</v>
      </c>
      <c r="J27" s="111">
        <f>SUM(J18:J26)</f>
        <v>0</v>
      </c>
      <c r="K27" s="140"/>
      <c r="L27" s="124" t="s">
        <v>196</v>
      </c>
    </row>
    <row r="28" spans="1:12" ht="48.75" customHeight="1">
      <c r="A28" s="108" t="s">
        <v>84</v>
      </c>
      <c r="B28" s="109" t="s">
        <v>70</v>
      </c>
      <c r="C28" s="109" t="s">
        <v>76</v>
      </c>
      <c r="D28" s="116" t="s">
        <v>126</v>
      </c>
      <c r="E28" s="110">
        <f t="shared" si="0"/>
        <v>10000</v>
      </c>
      <c r="F28" s="110">
        <f t="shared" si="1"/>
        <v>10000</v>
      </c>
      <c r="G28" s="110">
        <v>10000</v>
      </c>
      <c r="H28" s="110"/>
      <c r="I28" s="52" t="s">
        <v>60</v>
      </c>
      <c r="J28" s="110"/>
      <c r="K28" s="117" t="s">
        <v>99</v>
      </c>
      <c r="L28" s="123"/>
    </row>
    <row r="29" spans="1:12" s="137" customFormat="1" ht="48.75" customHeight="1">
      <c r="A29" s="129" t="s">
        <v>85</v>
      </c>
      <c r="B29" s="130" t="s">
        <v>98</v>
      </c>
      <c r="C29" s="130" t="s">
        <v>98</v>
      </c>
      <c r="D29" s="131" t="s">
        <v>159</v>
      </c>
      <c r="E29" s="132">
        <f t="shared" si="0"/>
        <v>21000</v>
      </c>
      <c r="F29" s="132">
        <f t="shared" si="1"/>
        <v>21000</v>
      </c>
      <c r="G29" s="133">
        <v>21000</v>
      </c>
      <c r="H29" s="133"/>
      <c r="I29" s="134" t="s">
        <v>60</v>
      </c>
      <c r="J29" s="133"/>
      <c r="K29" s="135" t="s">
        <v>99</v>
      </c>
      <c r="L29" s="136"/>
    </row>
    <row r="30" spans="1:12" s="137" customFormat="1" ht="43.5" customHeight="1">
      <c r="A30" s="129" t="s">
        <v>86</v>
      </c>
      <c r="B30" s="130" t="s">
        <v>98</v>
      </c>
      <c r="C30" s="130" t="s">
        <v>98</v>
      </c>
      <c r="D30" s="131" t="s">
        <v>160</v>
      </c>
      <c r="E30" s="132">
        <f t="shared" si="0"/>
        <v>20000</v>
      </c>
      <c r="F30" s="132">
        <f t="shared" si="1"/>
        <v>20000</v>
      </c>
      <c r="G30" s="133">
        <v>20000</v>
      </c>
      <c r="H30" s="133"/>
      <c r="I30" s="134" t="s">
        <v>60</v>
      </c>
      <c r="J30" s="133"/>
      <c r="K30" s="135" t="s">
        <v>99</v>
      </c>
      <c r="L30" s="136"/>
    </row>
    <row r="31" spans="1:12" s="45" customFormat="1" ht="36" customHeight="1">
      <c r="A31" s="183" t="s">
        <v>102</v>
      </c>
      <c r="B31" s="183"/>
      <c r="C31" s="183"/>
      <c r="D31" s="183"/>
      <c r="E31" s="106">
        <f t="shared" si="0"/>
        <v>51000</v>
      </c>
      <c r="F31" s="106">
        <f>SUM(G31:H31,I31,J31)</f>
        <v>51000</v>
      </c>
      <c r="G31" s="106">
        <f>SUM(G28:G30)</f>
        <v>51000</v>
      </c>
      <c r="H31" s="106">
        <f>SUM(H28)</f>
        <v>0</v>
      </c>
      <c r="I31" s="47"/>
      <c r="J31" s="106">
        <f>SUM(J28)</f>
        <v>0</v>
      </c>
      <c r="K31" s="107"/>
      <c r="L31" s="124"/>
    </row>
    <row r="32" spans="1:12" s="138" customFormat="1" ht="81" customHeight="1">
      <c r="A32" s="129" t="s">
        <v>87</v>
      </c>
      <c r="B32" s="130" t="s">
        <v>73</v>
      </c>
      <c r="C32" s="130" t="s">
        <v>110</v>
      </c>
      <c r="D32" s="131" t="s">
        <v>162</v>
      </c>
      <c r="E32" s="133">
        <f t="shared" si="0"/>
        <v>60400</v>
      </c>
      <c r="F32" s="133">
        <f t="shared" si="1"/>
        <v>60400</v>
      </c>
      <c r="G32" s="133">
        <v>8139</v>
      </c>
      <c r="H32" s="133"/>
      <c r="I32" s="134" t="s">
        <v>60</v>
      </c>
      <c r="J32" s="133">
        <v>52261</v>
      </c>
      <c r="K32" s="135" t="s">
        <v>99</v>
      </c>
      <c r="L32" s="136"/>
    </row>
    <row r="33" spans="1:12" s="138" customFormat="1" ht="51.75" customHeight="1">
      <c r="A33" s="129" t="s">
        <v>88</v>
      </c>
      <c r="B33" s="130" t="s">
        <v>98</v>
      </c>
      <c r="C33" s="130" t="s">
        <v>98</v>
      </c>
      <c r="D33" s="131" t="s">
        <v>163</v>
      </c>
      <c r="E33" s="133">
        <f>SUM(F33)</f>
        <v>10000</v>
      </c>
      <c r="F33" s="133">
        <f>SUM(G33:H33,J33)</f>
        <v>10000</v>
      </c>
      <c r="G33" s="133">
        <v>10000</v>
      </c>
      <c r="H33" s="133"/>
      <c r="I33" s="134" t="s">
        <v>60</v>
      </c>
      <c r="J33" s="133"/>
      <c r="K33" s="135" t="s">
        <v>99</v>
      </c>
      <c r="L33" s="136"/>
    </row>
    <row r="34" spans="1:12" s="138" customFormat="1" ht="57" customHeight="1">
      <c r="A34" s="129" t="s">
        <v>89</v>
      </c>
      <c r="B34" s="130" t="s">
        <v>98</v>
      </c>
      <c r="C34" s="130" t="s">
        <v>98</v>
      </c>
      <c r="D34" s="131" t="s">
        <v>166</v>
      </c>
      <c r="E34" s="133">
        <f>SUM(F34)</f>
        <v>250000</v>
      </c>
      <c r="F34" s="133">
        <f>SUM(G34:H34,J34)</f>
        <v>250000</v>
      </c>
      <c r="G34" s="133">
        <v>250000</v>
      </c>
      <c r="H34" s="133"/>
      <c r="I34" s="134" t="s">
        <v>60</v>
      </c>
      <c r="J34" s="133"/>
      <c r="K34" s="135" t="s">
        <v>99</v>
      </c>
      <c r="L34" s="136"/>
    </row>
    <row r="35" spans="1:12" ht="36" customHeight="1">
      <c r="A35" s="177" t="s">
        <v>161</v>
      </c>
      <c r="B35" s="178"/>
      <c r="C35" s="178"/>
      <c r="D35" s="179"/>
      <c r="E35" s="104">
        <f>SUM(F35)</f>
        <v>320400</v>
      </c>
      <c r="F35" s="104">
        <f>SUM(G35:J35)</f>
        <v>320400</v>
      </c>
      <c r="G35" s="104">
        <f>SUM(G32:G34)</f>
        <v>268139</v>
      </c>
      <c r="H35" s="104"/>
      <c r="I35" s="46"/>
      <c r="J35" s="104">
        <f>SUM(J32:J34)</f>
        <v>52261</v>
      </c>
      <c r="K35" s="105"/>
      <c r="L35" s="121"/>
    </row>
    <row r="36" spans="1:12" s="138" customFormat="1" ht="51.75" customHeight="1">
      <c r="A36" s="129" t="s">
        <v>90</v>
      </c>
      <c r="B36" s="130" t="s">
        <v>73</v>
      </c>
      <c r="C36" s="130" t="s">
        <v>127</v>
      </c>
      <c r="D36" s="131" t="s">
        <v>128</v>
      </c>
      <c r="E36" s="133">
        <f>SUM(F36)</f>
        <v>24000</v>
      </c>
      <c r="F36" s="133">
        <f>SUM(G36:H36,J36)</f>
        <v>24000</v>
      </c>
      <c r="G36" s="133">
        <v>24000</v>
      </c>
      <c r="H36" s="133"/>
      <c r="I36" s="134" t="s">
        <v>60</v>
      </c>
      <c r="J36" s="133"/>
      <c r="K36" s="135" t="s">
        <v>99</v>
      </c>
      <c r="L36" s="136"/>
    </row>
    <row r="37" spans="1:12" s="45" customFormat="1" ht="31.5" customHeight="1">
      <c r="A37" s="183" t="s">
        <v>129</v>
      </c>
      <c r="B37" s="184"/>
      <c r="C37" s="184"/>
      <c r="D37" s="184"/>
      <c r="E37" s="106">
        <f t="shared" si="0"/>
        <v>344400</v>
      </c>
      <c r="F37" s="106">
        <f>SUM(G37:H37,J37)</f>
        <v>344400</v>
      </c>
      <c r="G37" s="106">
        <f>SUM(G35,G36,)</f>
        <v>292139</v>
      </c>
      <c r="H37" s="106">
        <v>0</v>
      </c>
      <c r="I37" s="47" t="s">
        <v>60</v>
      </c>
      <c r="J37" s="106">
        <f>SUM(J35,J36)</f>
        <v>52261</v>
      </c>
      <c r="K37" s="107"/>
      <c r="L37" s="122"/>
    </row>
    <row r="38" spans="1:12" ht="51" customHeight="1">
      <c r="A38" s="76" t="s">
        <v>91</v>
      </c>
      <c r="B38" s="102" t="s">
        <v>74</v>
      </c>
      <c r="C38" s="102" t="s">
        <v>77</v>
      </c>
      <c r="D38" s="103" t="s">
        <v>130</v>
      </c>
      <c r="E38" s="104">
        <f t="shared" si="0"/>
        <v>30000</v>
      </c>
      <c r="F38" s="104">
        <f t="shared" si="1"/>
        <v>30000</v>
      </c>
      <c r="G38" s="104">
        <v>30000</v>
      </c>
      <c r="H38" s="104"/>
      <c r="I38" s="46" t="s">
        <v>60</v>
      </c>
      <c r="J38" s="104"/>
      <c r="K38" s="105" t="s">
        <v>99</v>
      </c>
      <c r="L38" s="121"/>
    </row>
    <row r="39" spans="1:12" ht="54.75" customHeight="1">
      <c r="A39" s="129" t="s">
        <v>92</v>
      </c>
      <c r="B39" s="130" t="s">
        <v>98</v>
      </c>
      <c r="C39" s="130" t="s">
        <v>98</v>
      </c>
      <c r="D39" s="131" t="s">
        <v>131</v>
      </c>
      <c r="E39" s="133">
        <f t="shared" si="0"/>
        <v>60000</v>
      </c>
      <c r="F39" s="133">
        <f t="shared" si="1"/>
        <v>60000</v>
      </c>
      <c r="G39" s="133">
        <v>60000</v>
      </c>
      <c r="H39" s="133"/>
      <c r="I39" s="134" t="s">
        <v>60</v>
      </c>
      <c r="J39" s="133"/>
      <c r="K39" s="135" t="s">
        <v>99</v>
      </c>
      <c r="L39" s="136"/>
    </row>
    <row r="40" spans="1:12" ht="50.25" customHeight="1">
      <c r="A40" s="129" t="s">
        <v>93</v>
      </c>
      <c r="B40" s="130" t="s">
        <v>98</v>
      </c>
      <c r="C40" s="130" t="s">
        <v>98</v>
      </c>
      <c r="D40" s="131" t="s">
        <v>132</v>
      </c>
      <c r="E40" s="133">
        <f t="shared" si="0"/>
        <v>50000</v>
      </c>
      <c r="F40" s="133">
        <f t="shared" si="1"/>
        <v>50000</v>
      </c>
      <c r="G40" s="133">
        <v>50000</v>
      </c>
      <c r="H40" s="133"/>
      <c r="I40" s="134" t="s">
        <v>60</v>
      </c>
      <c r="J40" s="133"/>
      <c r="K40" s="135" t="s">
        <v>99</v>
      </c>
      <c r="L40" s="136"/>
    </row>
    <row r="41" spans="1:12" ht="41.25" customHeight="1">
      <c r="A41" s="118" t="s">
        <v>94</v>
      </c>
      <c r="B41" s="125" t="s">
        <v>98</v>
      </c>
      <c r="C41" s="125" t="s">
        <v>98</v>
      </c>
      <c r="D41" s="126" t="s">
        <v>208</v>
      </c>
      <c r="E41" s="119">
        <f t="shared" si="0"/>
        <v>60000</v>
      </c>
      <c r="F41" s="119">
        <f t="shared" si="1"/>
        <v>60000</v>
      </c>
      <c r="G41" s="119">
        <v>60000</v>
      </c>
      <c r="H41" s="119"/>
      <c r="I41" s="120" t="s">
        <v>60</v>
      </c>
      <c r="J41" s="119"/>
      <c r="K41" s="127" t="s">
        <v>99</v>
      </c>
      <c r="L41" s="128" t="s">
        <v>193</v>
      </c>
    </row>
    <row r="42" spans="1:12" ht="48" customHeight="1">
      <c r="A42" s="76" t="s">
        <v>95</v>
      </c>
      <c r="B42" s="102" t="s">
        <v>98</v>
      </c>
      <c r="C42" s="102" t="s">
        <v>98</v>
      </c>
      <c r="D42" s="103" t="s">
        <v>133</v>
      </c>
      <c r="E42" s="104">
        <f t="shared" si="0"/>
        <v>40000</v>
      </c>
      <c r="F42" s="104">
        <f t="shared" si="1"/>
        <v>40000</v>
      </c>
      <c r="G42" s="104">
        <v>40000</v>
      </c>
      <c r="H42" s="104"/>
      <c r="I42" s="46" t="s">
        <v>60</v>
      </c>
      <c r="J42" s="104"/>
      <c r="K42" s="105" t="s">
        <v>99</v>
      </c>
      <c r="L42" s="121"/>
    </row>
    <row r="43" spans="1:12" ht="37.5" customHeight="1">
      <c r="A43" s="118" t="s">
        <v>96</v>
      </c>
      <c r="B43" s="125" t="s">
        <v>98</v>
      </c>
      <c r="C43" s="125" t="s">
        <v>98</v>
      </c>
      <c r="D43" s="126" t="s">
        <v>103</v>
      </c>
      <c r="E43" s="119">
        <f>SUM(F43)</f>
        <v>45000</v>
      </c>
      <c r="F43" s="119">
        <f>SUM(G43:H43,J43)</f>
        <v>45000</v>
      </c>
      <c r="G43" s="119">
        <v>45000</v>
      </c>
      <c r="H43" s="119"/>
      <c r="I43" s="120" t="s">
        <v>60</v>
      </c>
      <c r="J43" s="119"/>
      <c r="K43" s="127" t="s">
        <v>99</v>
      </c>
      <c r="L43" s="128" t="s">
        <v>168</v>
      </c>
    </row>
    <row r="44" spans="1:12" ht="60.75" customHeight="1">
      <c r="A44" s="118" t="s">
        <v>97</v>
      </c>
      <c r="B44" s="125" t="s">
        <v>98</v>
      </c>
      <c r="C44" s="125" t="s">
        <v>98</v>
      </c>
      <c r="D44" s="126" t="s">
        <v>134</v>
      </c>
      <c r="E44" s="119">
        <f>SUM(F44)</f>
        <v>0</v>
      </c>
      <c r="F44" s="119">
        <f>SUM(G44:H44,J44)</f>
        <v>0</v>
      </c>
      <c r="G44" s="119">
        <v>0</v>
      </c>
      <c r="H44" s="119"/>
      <c r="I44" s="120" t="s">
        <v>60</v>
      </c>
      <c r="J44" s="119"/>
      <c r="K44" s="127" t="s">
        <v>99</v>
      </c>
      <c r="L44" s="128" t="s">
        <v>197</v>
      </c>
    </row>
    <row r="45" spans="1:12" s="45" customFormat="1" ht="32.25" customHeight="1">
      <c r="A45" s="183" t="s">
        <v>104</v>
      </c>
      <c r="B45" s="184"/>
      <c r="C45" s="184"/>
      <c r="D45" s="184"/>
      <c r="E45" s="106">
        <f t="shared" si="0"/>
        <v>285000</v>
      </c>
      <c r="F45" s="106">
        <f>SUM(G45:H45,I45,J45)</f>
        <v>285000</v>
      </c>
      <c r="G45" s="106">
        <f>SUM(G38:G44)</f>
        <v>285000</v>
      </c>
      <c r="H45" s="106">
        <f>SUM(H32:H42)</f>
        <v>0</v>
      </c>
      <c r="I45" s="47"/>
      <c r="J45" s="106"/>
      <c r="K45" s="107"/>
      <c r="L45" s="122" t="s">
        <v>168</v>
      </c>
    </row>
    <row r="46" spans="1:12" s="40" customFormat="1" ht="22.5" customHeight="1">
      <c r="A46" s="182" t="s">
        <v>1</v>
      </c>
      <c r="B46" s="182"/>
      <c r="C46" s="182"/>
      <c r="D46" s="182"/>
      <c r="E46" s="112">
        <f t="shared" si="0"/>
        <v>1963400</v>
      </c>
      <c r="F46" s="112">
        <f>SUM(G46:H46,I46,J46)</f>
        <v>1963400</v>
      </c>
      <c r="G46" s="113">
        <f>SUM(G17,G27,G31,G37,G45)</f>
        <v>1171131</v>
      </c>
      <c r="H46" s="113">
        <f>SUM(H17,H27,H31,H37,H45)</f>
        <v>680008</v>
      </c>
      <c r="I46" s="113">
        <f>SUM(I17,I27,I31,I37,I45)</f>
        <v>60000</v>
      </c>
      <c r="J46" s="113">
        <f>SUM(J17,J27,J31,J37,J45)</f>
        <v>52261</v>
      </c>
      <c r="K46" s="114" t="s">
        <v>50</v>
      </c>
      <c r="L46" s="139" t="s">
        <v>198</v>
      </c>
    </row>
    <row r="48" ht="12.75">
      <c r="A48" s="2" t="s">
        <v>61</v>
      </c>
    </row>
    <row r="49" ht="12.75">
      <c r="A49" s="2" t="s">
        <v>62</v>
      </c>
    </row>
    <row r="50" ht="12.75">
      <c r="A50" s="2" t="s">
        <v>63</v>
      </c>
    </row>
    <row r="51" ht="12.75">
      <c r="A51" s="2" t="s">
        <v>64</v>
      </c>
    </row>
    <row r="52" ht="14.25" customHeight="1">
      <c r="A52" s="2" t="s">
        <v>65</v>
      </c>
    </row>
    <row r="53" ht="12.75" customHeight="1">
      <c r="A53" s="3" t="s">
        <v>65</v>
      </c>
    </row>
    <row r="54" ht="12.75">
      <c r="A54" s="2" t="s">
        <v>65</v>
      </c>
    </row>
  </sheetData>
  <sheetProtection/>
  <mergeCells count="22">
    <mergeCell ref="A46:D46"/>
    <mergeCell ref="A45:D45"/>
    <mergeCell ref="A27:D27"/>
    <mergeCell ref="A17:D17"/>
    <mergeCell ref="A31:D31"/>
    <mergeCell ref="A37:D37"/>
    <mergeCell ref="I8:I10"/>
    <mergeCell ref="F7:F10"/>
    <mergeCell ref="H8:H10"/>
    <mergeCell ref="G7:J7"/>
    <mergeCell ref="J8:J10"/>
    <mergeCell ref="G8:G10"/>
    <mergeCell ref="L6:L10"/>
    <mergeCell ref="A35:D35"/>
    <mergeCell ref="A4:K4"/>
    <mergeCell ref="A6:A10"/>
    <mergeCell ref="B6:B10"/>
    <mergeCell ref="C6:C10"/>
    <mergeCell ref="D6:D10"/>
    <mergeCell ref="E6:E10"/>
    <mergeCell ref="F6:J6"/>
    <mergeCell ref="K6:K10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14.57421875" style="0" customWidth="1"/>
    <col min="6" max="6" width="15.8515625" style="0" customWidth="1"/>
    <col min="7" max="7" width="16.140625" style="0" customWidth="1"/>
    <col min="8" max="8" width="16.28125" style="0" customWidth="1"/>
    <col min="9" max="9" width="16.140625" style="0" customWidth="1"/>
  </cols>
  <sheetData>
    <row r="1" spans="5:8" ht="12.75">
      <c r="E1" s="90" t="s">
        <v>206</v>
      </c>
      <c r="F1" s="22"/>
      <c r="G1" s="2"/>
      <c r="H1" s="2"/>
    </row>
    <row r="2" spans="5:8" ht="12.75">
      <c r="E2" s="91" t="s">
        <v>192</v>
      </c>
      <c r="F2" s="22"/>
      <c r="G2" s="2"/>
      <c r="H2" s="2"/>
    </row>
    <row r="3" spans="5:8" ht="12.75">
      <c r="E3" s="90" t="s">
        <v>145</v>
      </c>
      <c r="F3" s="22"/>
      <c r="G3" s="2"/>
      <c r="H3" s="2"/>
    </row>
    <row r="4" spans="1:6" ht="77.25" customHeight="1">
      <c r="A4" s="163" t="s">
        <v>114</v>
      </c>
      <c r="B4" s="163"/>
      <c r="C4" s="163"/>
      <c r="D4" s="163"/>
      <c r="E4" s="163"/>
      <c r="F4" s="89"/>
    </row>
    <row r="5" spans="4:6" ht="19.5" customHeight="1">
      <c r="D5" s="2"/>
      <c r="E5" s="27"/>
      <c r="F5" s="27"/>
    </row>
    <row r="6" spans="1:8" ht="19.5" customHeight="1">
      <c r="A6" s="195" t="s">
        <v>6</v>
      </c>
      <c r="B6" s="195" t="s">
        <v>0</v>
      </c>
      <c r="C6" s="195" t="s">
        <v>3</v>
      </c>
      <c r="D6" s="164" t="s">
        <v>7</v>
      </c>
      <c r="E6" s="191" t="s">
        <v>157</v>
      </c>
      <c r="F6" s="192" t="s">
        <v>143</v>
      </c>
      <c r="G6" s="188" t="s">
        <v>144</v>
      </c>
      <c r="H6" s="191" t="s">
        <v>158</v>
      </c>
    </row>
    <row r="7" spans="1:8" ht="19.5" customHeight="1">
      <c r="A7" s="195"/>
      <c r="B7" s="195"/>
      <c r="C7" s="195"/>
      <c r="D7" s="164"/>
      <c r="E7" s="191"/>
      <c r="F7" s="193"/>
      <c r="G7" s="189"/>
      <c r="H7" s="191"/>
    </row>
    <row r="8" spans="1:8" ht="19.5" customHeight="1">
      <c r="A8" s="195"/>
      <c r="B8" s="195"/>
      <c r="C8" s="195"/>
      <c r="D8" s="164"/>
      <c r="E8" s="191"/>
      <c r="F8" s="194"/>
      <c r="G8" s="190"/>
      <c r="H8" s="191"/>
    </row>
    <row r="9" spans="1:8" ht="28.5" customHeight="1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95">
        <v>7</v>
      </c>
      <c r="H9" s="95">
        <v>8</v>
      </c>
    </row>
    <row r="10" spans="1:8" s="33" customFormat="1" ht="54.75" customHeight="1">
      <c r="A10" s="196" t="s">
        <v>105</v>
      </c>
      <c r="B10" s="196"/>
      <c r="C10" s="196"/>
      <c r="D10" s="48" t="s">
        <v>106</v>
      </c>
      <c r="E10" s="100">
        <f>SUM(E11:E13)</f>
        <v>473489</v>
      </c>
      <c r="F10" s="96" t="s">
        <v>141</v>
      </c>
      <c r="G10" s="70" t="s">
        <v>199</v>
      </c>
      <c r="H10" s="100">
        <f>SUM(H11:H13)</f>
        <v>465987</v>
      </c>
    </row>
    <row r="11" spans="1:10" ht="44.25" customHeight="1">
      <c r="A11" s="39" t="s">
        <v>9</v>
      </c>
      <c r="B11" s="41">
        <v>150</v>
      </c>
      <c r="C11" s="41">
        <v>15011</v>
      </c>
      <c r="D11" s="42" t="s">
        <v>108</v>
      </c>
      <c r="E11" s="31">
        <v>3849</v>
      </c>
      <c r="F11" s="97" t="s">
        <v>141</v>
      </c>
      <c r="G11" s="73" t="s">
        <v>141</v>
      </c>
      <c r="H11" s="31">
        <v>3849</v>
      </c>
      <c r="I11" s="92"/>
      <c r="J11" s="5"/>
    </row>
    <row r="12" spans="1:10" ht="47.25" customHeight="1">
      <c r="A12" s="41" t="s">
        <v>11</v>
      </c>
      <c r="B12" s="41">
        <v>600</v>
      </c>
      <c r="C12" s="41">
        <v>60004</v>
      </c>
      <c r="D12" s="44" t="s">
        <v>109</v>
      </c>
      <c r="E12" s="31">
        <v>458000</v>
      </c>
      <c r="F12" s="97" t="s">
        <v>141</v>
      </c>
      <c r="G12" s="73" t="s">
        <v>141</v>
      </c>
      <c r="H12" s="31">
        <v>458000</v>
      </c>
      <c r="I12" s="93"/>
      <c r="J12" s="5"/>
    </row>
    <row r="13" spans="1:10" ht="51.75" customHeight="1">
      <c r="A13" s="39" t="s">
        <v>21</v>
      </c>
      <c r="B13" s="41">
        <v>750</v>
      </c>
      <c r="C13" s="41">
        <v>75095</v>
      </c>
      <c r="D13" s="42" t="s">
        <v>108</v>
      </c>
      <c r="E13" s="31">
        <v>11640</v>
      </c>
      <c r="F13" s="97" t="s">
        <v>141</v>
      </c>
      <c r="G13" s="73" t="s">
        <v>199</v>
      </c>
      <c r="H13" s="31">
        <v>4138</v>
      </c>
      <c r="I13" s="92"/>
      <c r="J13" s="5"/>
    </row>
    <row r="14" spans="1:10" s="33" customFormat="1" ht="49.5" customHeight="1">
      <c r="A14" s="196" t="s">
        <v>107</v>
      </c>
      <c r="B14" s="196"/>
      <c r="C14" s="196"/>
      <c r="D14" s="48" t="s">
        <v>49</v>
      </c>
      <c r="E14" s="100">
        <f>SUM(E15:E16)</f>
        <v>105000</v>
      </c>
      <c r="F14" s="96" t="s">
        <v>141</v>
      </c>
      <c r="G14" s="70" t="s">
        <v>141</v>
      </c>
      <c r="H14" s="100">
        <f>SUM(H15:H16)</f>
        <v>105000</v>
      </c>
      <c r="I14" s="94"/>
      <c r="J14" s="94"/>
    </row>
    <row r="15" spans="1:10" s="33" customFormat="1" ht="49.5" customHeight="1">
      <c r="A15" s="50" t="s">
        <v>9</v>
      </c>
      <c r="B15" s="50">
        <v>921</v>
      </c>
      <c r="C15" s="50">
        <v>92195</v>
      </c>
      <c r="D15" s="51" t="s">
        <v>111</v>
      </c>
      <c r="E15" s="32">
        <v>5000</v>
      </c>
      <c r="F15" s="97" t="s">
        <v>141</v>
      </c>
      <c r="G15" s="72" t="s">
        <v>141</v>
      </c>
      <c r="H15" s="32">
        <v>5000</v>
      </c>
      <c r="I15" s="93"/>
      <c r="J15" s="94"/>
    </row>
    <row r="16" spans="1:17" ht="69.75" customHeight="1">
      <c r="A16" s="41" t="s">
        <v>11</v>
      </c>
      <c r="B16" s="41">
        <v>926</v>
      </c>
      <c r="C16" s="41">
        <v>92605</v>
      </c>
      <c r="D16" s="42" t="s">
        <v>136</v>
      </c>
      <c r="E16" s="31">
        <v>100000</v>
      </c>
      <c r="F16" s="98" t="s">
        <v>141</v>
      </c>
      <c r="G16" s="73" t="s">
        <v>141</v>
      </c>
      <c r="H16" s="31">
        <v>100000</v>
      </c>
      <c r="I16" s="93"/>
      <c r="J16" s="30"/>
      <c r="K16" s="43"/>
      <c r="L16" s="43"/>
      <c r="M16" s="43"/>
      <c r="N16" s="43"/>
      <c r="O16" s="43"/>
      <c r="P16" s="43"/>
      <c r="Q16" s="43"/>
    </row>
    <row r="17" spans="1:8" s="40" customFormat="1" ht="30" customHeight="1">
      <c r="A17" s="195" t="s">
        <v>1</v>
      </c>
      <c r="B17" s="195"/>
      <c r="C17" s="195"/>
      <c r="D17" s="195"/>
      <c r="E17" s="49">
        <f>SUM(E10,E14)</f>
        <v>578489</v>
      </c>
      <c r="F17" s="101" t="s">
        <v>141</v>
      </c>
      <c r="G17" s="99" t="s">
        <v>199</v>
      </c>
      <c r="H17" s="49">
        <f>SUM(H10,H14)</f>
        <v>570987</v>
      </c>
    </row>
    <row r="19" ht="12.75">
      <c r="A19" s="3"/>
    </row>
  </sheetData>
  <sheetProtection/>
  <mergeCells count="12">
    <mergeCell ref="A4:E4"/>
    <mergeCell ref="A6:A8"/>
    <mergeCell ref="B6:B8"/>
    <mergeCell ref="C6:C8"/>
    <mergeCell ref="D6:D8"/>
    <mergeCell ref="E6:E8"/>
    <mergeCell ref="G6:G8"/>
    <mergeCell ref="H6:H8"/>
    <mergeCell ref="F6:F8"/>
    <mergeCell ref="A17:D17"/>
    <mergeCell ref="A10:C10"/>
    <mergeCell ref="A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7109375" style="2" bestFit="1" customWidth="1"/>
    <col min="2" max="2" width="40.140625" style="2" bestFit="1" customWidth="1"/>
    <col min="3" max="3" width="11.8515625" style="2" customWidth="1"/>
    <col min="4" max="4" width="17.140625" style="2" customWidth="1"/>
    <col min="5" max="5" width="14.421875" style="2" customWidth="1"/>
    <col min="6" max="6" width="14.7109375" style="2" customWidth="1"/>
    <col min="7" max="7" width="15.421875" style="2" customWidth="1"/>
    <col min="8" max="16384" width="9.140625" style="2" customWidth="1"/>
  </cols>
  <sheetData>
    <row r="1" spans="1:7" ht="17.25" customHeight="1">
      <c r="A1" s="162" t="s">
        <v>207</v>
      </c>
      <c r="B1" s="154"/>
      <c r="C1" s="154"/>
      <c r="D1" s="154"/>
      <c r="E1" s="154"/>
      <c r="F1" s="154"/>
      <c r="G1" s="154"/>
    </row>
    <row r="2" spans="1:7" ht="12.75" customHeight="1">
      <c r="A2" s="154"/>
      <c r="B2" s="154"/>
      <c r="C2" s="154"/>
      <c r="D2" s="154"/>
      <c r="E2" s="154"/>
      <c r="F2" s="154"/>
      <c r="G2" s="154"/>
    </row>
    <row r="3" ht="29.25" customHeight="1"/>
    <row r="4" spans="1:4" ht="27" customHeight="1">
      <c r="A4" s="156" t="s">
        <v>113</v>
      </c>
      <c r="B4" s="156"/>
      <c r="C4" s="156"/>
      <c r="D4" s="156"/>
    </row>
    <row r="5" ht="13.5" customHeight="1">
      <c r="A5" s="6"/>
    </row>
    <row r="6" ht="12.75">
      <c r="D6" s="7"/>
    </row>
    <row r="7" spans="1:9" ht="15" customHeight="1">
      <c r="A7" s="195" t="s">
        <v>6</v>
      </c>
      <c r="B7" s="195" t="s">
        <v>7</v>
      </c>
      <c r="C7" s="164" t="s">
        <v>8</v>
      </c>
      <c r="D7" s="164" t="s">
        <v>139</v>
      </c>
      <c r="E7" s="157" t="s">
        <v>137</v>
      </c>
      <c r="F7" s="157" t="s">
        <v>138</v>
      </c>
      <c r="G7" s="157" t="s">
        <v>140</v>
      </c>
      <c r="H7" s="55"/>
      <c r="I7" s="55"/>
    </row>
    <row r="8" spans="1:7" ht="15" customHeight="1">
      <c r="A8" s="195"/>
      <c r="B8" s="195"/>
      <c r="C8" s="195"/>
      <c r="D8" s="164"/>
      <c r="E8" s="158"/>
      <c r="F8" s="158"/>
      <c r="G8" s="158"/>
    </row>
    <row r="9" spans="1:7" ht="15.75" customHeight="1">
      <c r="A9" s="195"/>
      <c r="B9" s="195"/>
      <c r="C9" s="195"/>
      <c r="D9" s="164"/>
      <c r="E9" s="159"/>
      <c r="F9" s="159"/>
      <c r="G9" s="159"/>
    </row>
    <row r="10" spans="1:7" s="8" customFormat="1" ht="19.5" customHeight="1">
      <c r="A10" s="35">
        <v>1</v>
      </c>
      <c r="B10" s="35">
        <v>2</v>
      </c>
      <c r="C10" s="35">
        <v>3</v>
      </c>
      <c r="D10" s="36">
        <v>4</v>
      </c>
      <c r="E10" s="37" t="s">
        <v>24</v>
      </c>
      <c r="F10" s="37" t="s">
        <v>27</v>
      </c>
      <c r="G10" s="37" t="s">
        <v>30</v>
      </c>
    </row>
    <row r="11" spans="1:7" s="11" customFormat="1" ht="21" customHeight="1">
      <c r="A11" s="9" t="s">
        <v>9</v>
      </c>
      <c r="B11" s="10" t="s">
        <v>10</v>
      </c>
      <c r="C11" s="9"/>
      <c r="D11" s="58">
        <v>29224528.31</v>
      </c>
      <c r="E11" s="69" t="s">
        <v>200</v>
      </c>
      <c r="F11" s="69" t="s">
        <v>201</v>
      </c>
      <c r="G11" s="58">
        <v>30291970.05</v>
      </c>
    </row>
    <row r="12" spans="1:7" ht="18.75" customHeight="1">
      <c r="A12" s="9" t="s">
        <v>11</v>
      </c>
      <c r="B12" s="10" t="s">
        <v>12</v>
      </c>
      <c r="C12" s="9"/>
      <c r="D12" s="59">
        <v>32560098.31</v>
      </c>
      <c r="E12" s="70" t="s">
        <v>202</v>
      </c>
      <c r="F12" s="70" t="s">
        <v>203</v>
      </c>
      <c r="G12" s="59">
        <v>33485440.05</v>
      </c>
    </row>
    <row r="13" spans="1:7" ht="24" customHeight="1">
      <c r="A13" s="9" t="s">
        <v>13</v>
      </c>
      <c r="B13" s="10" t="s">
        <v>14</v>
      </c>
      <c r="C13" s="12"/>
      <c r="D13" s="68">
        <v>-3335570</v>
      </c>
      <c r="E13" s="71" t="s">
        <v>141</v>
      </c>
      <c r="F13" s="71" t="s">
        <v>209</v>
      </c>
      <c r="G13" s="68">
        <v>-3193470</v>
      </c>
    </row>
    <row r="14" spans="1:7" ht="18.75" customHeight="1">
      <c r="A14" s="160" t="s">
        <v>15</v>
      </c>
      <c r="B14" s="161"/>
      <c r="C14" s="12"/>
      <c r="D14" s="74">
        <f>SUM(D15:D22)</f>
        <v>4265570</v>
      </c>
      <c r="E14" s="70" t="s">
        <v>141</v>
      </c>
      <c r="F14" s="70" t="s">
        <v>141</v>
      </c>
      <c r="G14" s="74">
        <f>SUM(G15:G22)</f>
        <v>4123470</v>
      </c>
    </row>
    <row r="15" spans="1:7" ht="21.75" customHeight="1">
      <c r="A15" s="9" t="s">
        <v>9</v>
      </c>
      <c r="B15" s="13" t="s">
        <v>16</v>
      </c>
      <c r="C15" s="9" t="s">
        <v>17</v>
      </c>
      <c r="D15" s="60">
        <v>3500000</v>
      </c>
      <c r="E15" s="71" t="s">
        <v>141</v>
      </c>
      <c r="F15" s="71" t="s">
        <v>141</v>
      </c>
      <c r="G15" s="60">
        <v>3500000</v>
      </c>
    </row>
    <row r="16" spans="1:7" ht="21.75" customHeight="1">
      <c r="A16" s="14" t="s">
        <v>11</v>
      </c>
      <c r="B16" s="12" t="s">
        <v>18</v>
      </c>
      <c r="C16" s="9" t="s">
        <v>17</v>
      </c>
      <c r="D16" s="61">
        <v>142100</v>
      </c>
      <c r="E16" s="71" t="s">
        <v>141</v>
      </c>
      <c r="F16" s="71" t="s">
        <v>210</v>
      </c>
      <c r="G16" s="61">
        <v>0</v>
      </c>
    </row>
    <row r="17" spans="1:7" ht="31.5" customHeight="1">
      <c r="A17" s="9" t="s">
        <v>13</v>
      </c>
      <c r="B17" s="15" t="s">
        <v>19</v>
      </c>
      <c r="C17" s="9" t="s">
        <v>20</v>
      </c>
      <c r="D17" s="62"/>
      <c r="E17" s="71"/>
      <c r="F17" s="71"/>
      <c r="G17" s="62"/>
    </row>
    <row r="18" spans="1:7" ht="19.5" customHeight="1">
      <c r="A18" s="14" t="s">
        <v>21</v>
      </c>
      <c r="B18" s="12" t="s">
        <v>22</v>
      </c>
      <c r="C18" s="9" t="s">
        <v>23</v>
      </c>
      <c r="D18" s="62"/>
      <c r="E18" s="71"/>
      <c r="F18" s="71"/>
      <c r="G18" s="62"/>
    </row>
    <row r="19" spans="1:7" ht="19.5" customHeight="1">
      <c r="A19" s="9" t="s">
        <v>24</v>
      </c>
      <c r="B19" s="12" t="s">
        <v>25</v>
      </c>
      <c r="C19" s="9" t="s">
        <v>26</v>
      </c>
      <c r="D19" s="62"/>
      <c r="E19" s="71"/>
      <c r="F19" s="71"/>
      <c r="G19" s="62"/>
    </row>
    <row r="20" spans="1:7" ht="22.5" customHeight="1">
      <c r="A20" s="14" t="s">
        <v>27</v>
      </c>
      <c r="B20" s="12" t="s">
        <v>28</v>
      </c>
      <c r="C20" s="9" t="s">
        <v>29</v>
      </c>
      <c r="D20" s="63"/>
      <c r="E20" s="71"/>
      <c r="F20" s="71"/>
      <c r="G20" s="63"/>
    </row>
    <row r="21" spans="1:7" ht="22.5" customHeight="1">
      <c r="A21" s="9" t="s">
        <v>30</v>
      </c>
      <c r="B21" s="12" t="s">
        <v>31</v>
      </c>
      <c r="C21" s="9" t="s">
        <v>32</v>
      </c>
      <c r="D21" s="64"/>
      <c r="E21" s="71"/>
      <c r="F21" s="71"/>
      <c r="G21" s="64"/>
    </row>
    <row r="22" spans="1:7" ht="22.5" customHeight="1">
      <c r="A22" s="9" t="s">
        <v>33</v>
      </c>
      <c r="B22" s="16" t="s">
        <v>34</v>
      </c>
      <c r="C22" s="9" t="s">
        <v>112</v>
      </c>
      <c r="D22" s="65">
        <v>623470</v>
      </c>
      <c r="E22" s="71" t="s">
        <v>141</v>
      </c>
      <c r="F22" s="71" t="s">
        <v>141</v>
      </c>
      <c r="G22" s="65">
        <v>623470</v>
      </c>
    </row>
    <row r="23" spans="1:7" ht="26.25" customHeight="1">
      <c r="A23" s="160" t="s">
        <v>35</v>
      </c>
      <c r="B23" s="161"/>
      <c r="C23" s="9"/>
      <c r="D23" s="58">
        <f>SUM(D24:D30)</f>
        <v>930000</v>
      </c>
      <c r="E23" s="70">
        <v>0</v>
      </c>
      <c r="F23" s="70" t="s">
        <v>141</v>
      </c>
      <c r="G23" s="58">
        <f>SUM(G24:G30)</f>
        <v>930000</v>
      </c>
    </row>
    <row r="24" spans="1:7" ht="16.5" customHeight="1">
      <c r="A24" s="9" t="s">
        <v>9</v>
      </c>
      <c r="B24" s="12" t="s">
        <v>36</v>
      </c>
      <c r="C24" s="9" t="s">
        <v>37</v>
      </c>
      <c r="D24" s="56">
        <v>930000</v>
      </c>
      <c r="E24" s="73">
        <v>0</v>
      </c>
      <c r="F24" s="71" t="s">
        <v>141</v>
      </c>
      <c r="G24" s="56">
        <v>930000</v>
      </c>
    </row>
    <row r="25" spans="1:7" ht="13.5" customHeight="1">
      <c r="A25" s="14" t="s">
        <v>11</v>
      </c>
      <c r="B25" s="17" t="s">
        <v>38</v>
      </c>
      <c r="C25" s="14" t="s">
        <v>37</v>
      </c>
      <c r="D25" s="66"/>
      <c r="E25" s="71"/>
      <c r="F25" s="71"/>
      <c r="G25" s="57"/>
    </row>
    <row r="26" spans="1:7" ht="38.25" customHeight="1">
      <c r="A26" s="9" t="s">
        <v>13</v>
      </c>
      <c r="B26" s="18" t="s">
        <v>39</v>
      </c>
      <c r="C26" s="9" t="s">
        <v>40</v>
      </c>
      <c r="D26" s="28"/>
      <c r="E26" s="71"/>
      <c r="F26" s="71"/>
      <c r="G26" s="57"/>
    </row>
    <row r="27" spans="1:7" ht="14.25" customHeight="1">
      <c r="A27" s="14" t="s">
        <v>21</v>
      </c>
      <c r="B27" s="17" t="s">
        <v>41</v>
      </c>
      <c r="C27" s="14" t="s">
        <v>42</v>
      </c>
      <c r="D27" s="66"/>
      <c r="E27" s="71"/>
      <c r="F27" s="71"/>
      <c r="G27" s="57"/>
    </row>
    <row r="28" spans="1:7" ht="15.75" customHeight="1">
      <c r="A28" s="9" t="s">
        <v>24</v>
      </c>
      <c r="B28" s="12" t="s">
        <v>43</v>
      </c>
      <c r="C28" s="9" t="s">
        <v>44</v>
      </c>
      <c r="D28" s="28"/>
      <c r="E28" s="71"/>
      <c r="F28" s="71"/>
      <c r="G28" s="57"/>
    </row>
    <row r="29" spans="1:7" ht="15" customHeight="1">
      <c r="A29" s="19" t="s">
        <v>27</v>
      </c>
      <c r="B29" s="16" t="s">
        <v>45</v>
      </c>
      <c r="C29" s="19" t="s">
        <v>46</v>
      </c>
      <c r="D29" s="67"/>
      <c r="E29" s="71"/>
      <c r="F29" s="71"/>
      <c r="G29" s="57"/>
    </row>
    <row r="30" spans="1:7" ht="16.5" customHeight="1">
      <c r="A30" s="19" t="s">
        <v>30</v>
      </c>
      <c r="B30" s="16" t="s">
        <v>47</v>
      </c>
      <c r="C30" s="20" t="s">
        <v>48</v>
      </c>
      <c r="D30" s="53"/>
      <c r="E30" s="72"/>
      <c r="F30" s="72"/>
      <c r="G30" s="57"/>
    </row>
    <row r="31" spans="1:3" ht="12.75">
      <c r="A31" s="21"/>
      <c r="B31" s="22"/>
      <c r="C31" s="23"/>
    </row>
    <row r="32" spans="1:4" ht="16.5" customHeight="1">
      <c r="A32" s="24"/>
      <c r="B32" s="165"/>
      <c r="C32" s="155"/>
      <c r="D32" s="155"/>
    </row>
  </sheetData>
  <sheetProtection/>
  <mergeCells count="12">
    <mergeCell ref="G7:G9"/>
    <mergeCell ref="A14:B14"/>
    <mergeCell ref="A1:G2"/>
    <mergeCell ref="A23:B23"/>
    <mergeCell ref="E7:E9"/>
    <mergeCell ref="F7:F9"/>
    <mergeCell ref="B32:D32"/>
    <mergeCell ref="A4:D4"/>
    <mergeCell ref="A7:A9"/>
    <mergeCell ref="B7:B9"/>
    <mergeCell ref="C7:C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2013-11-27T08:53:52Z</cp:lastPrinted>
  <dcterms:created xsi:type="dcterms:W3CDTF">2009-10-15T10:17:39Z</dcterms:created>
  <dcterms:modified xsi:type="dcterms:W3CDTF">2013-12-09T14:40:53Z</dcterms:modified>
  <cp:category/>
  <cp:version/>
  <cp:contentType/>
  <cp:contentStatus/>
</cp:coreProperties>
</file>