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3" activeTab="2"/>
  </bookViews>
  <sheets>
    <sheet name="dochody" sheetId="1" r:id="rId1"/>
    <sheet name="wyd.inwest." sheetId="2" r:id="rId2"/>
    <sheet name="dochody i wyd.zlecone" sheetId="3" r:id="rId3"/>
  </sheets>
  <definedNames>
    <definedName name="_xlnm.Print_Area" localSheetId="0">'dochody'!$A$1:$L$30</definedName>
  </definedNames>
  <calcPr fullCalcOnLoad="1"/>
</workbook>
</file>

<file path=xl/sharedStrings.xml><?xml version="1.0" encoding="utf-8"?>
<sst xmlns="http://schemas.openxmlformats.org/spreadsheetml/2006/main" count="351" uniqueCount="159">
  <si>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</si>
  <si>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</si>
  <si>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</si>
  <si>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</si>
  <si>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</si>
  <si>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</si>
  <si>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</si>
  <si>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</si>
  <si>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</si>
  <si>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</si>
  <si>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</si>
  <si>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</si>
  <si>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</si>
  <si>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</si>
  <si>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</si>
  <si>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</si>
  <si>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</si>
  <si>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</si>
  <si>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</si>
  <si>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</si>
  <si>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</si>
  <si>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</si>
  <si>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</si>
  <si>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</si>
  <si>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</si>
  <si>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</si>
  <si>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</si>
  <si>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</si>
  <si>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</si>
  <si>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</si>
  <si>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</si>
  <si>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</si>
  <si>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</si>
  <si>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</si>
  <si>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</si>
  <si>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</si>
  <si>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</si>
  <si>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</si>
  <si>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</si>
  <si>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</si>
  <si>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z tego :</t>
  </si>
  <si>
    <t>010</t>
  </si>
  <si>
    <t>750</t>
  </si>
  <si>
    <t>Dotacje celowe otrzymane z budżetu państwa na realizację zadań bieżących z zakresu administracji rządowej oraz innych zadań zleconych gminie ustawami</t>
  </si>
  <si>
    <t>852</t>
  </si>
  <si>
    <t>Pomoc społeczna</t>
  </si>
  <si>
    <t>600</t>
  </si>
  <si>
    <t>60016</t>
  </si>
  <si>
    <t>Obrona cywilna</t>
  </si>
  <si>
    <t>801</t>
  </si>
  <si>
    <t>Dodatki mieszkaniowe</t>
  </si>
  <si>
    <t>Usługi opiekuńcze i specjalistyczne usługi opiekuńcze</t>
  </si>
  <si>
    <t>Pozostała działalność</t>
  </si>
  <si>
    <t>900</t>
  </si>
  <si>
    <t>01010</t>
  </si>
  <si>
    <t>75023</t>
  </si>
  <si>
    <t>90015</t>
  </si>
  <si>
    <t>Urzędy wojewódzkie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</si>
  <si>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</si>
  <si>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</si>
  <si>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</si>
  <si>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</si>
  <si>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</si>
  <si>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</si>
  <si>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</si>
  <si>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</si>
  <si>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</si>
  <si>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</si>
  <si>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</si>
  <si>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</si>
  <si>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</si>
  <si>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</si>
  <si>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</si>
  <si>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</si>
  <si>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</si>
  <si>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</si>
  <si>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</si>
  <si>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</si>
  <si>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</si>
  <si>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</si>
  <si>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</si>
  <si>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</si>
  <si>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</si>
  <si>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</si>
  <si>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</si>
  <si>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</si>
  <si>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</si>
  <si>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</si>
  <si>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Ogółem Dział 900</t>
  </si>
  <si>
    <t>80101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</si>
  <si>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</si>
  <si>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</si>
  <si>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</si>
  <si>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80110</t>
  </si>
  <si>
    <t>Ogółem Dział 801</t>
  </si>
  <si>
    <t xml:space="preserve">     DOCHODY BUDŻETU</t>
  </si>
  <si>
    <t>Planowane dochody na 2014 r</t>
  </si>
  <si>
    <t xml:space="preserve">Budowa sieci wodociągowej w Lubiejewie </t>
  </si>
  <si>
    <t>rok 2014</t>
  </si>
  <si>
    <t>Budowa sieci wodociągowej w Żukowie</t>
  </si>
  <si>
    <t>Przebudowa drogi gminnej w miejscowości Czerwonka Parcel</t>
  </si>
  <si>
    <t>Przebudowa drogi gminnej w miejscowości Czyste - Kożuszki Parcel</t>
  </si>
  <si>
    <t>Przebudowa drogi gminnej w miejscowości Gawłów</t>
  </si>
  <si>
    <t>Przebudowa drogi gminnej w miejscowości Janówek Duranowski</t>
  </si>
  <si>
    <t>Przebudowa drogi gminnej w miejscowości Kąty</t>
  </si>
  <si>
    <t>Przebudowa drogi gminnej w miejscowości Kuznocin dz.1/13</t>
  </si>
  <si>
    <t>Przebudowa drogi gminnej w miejscowości Kuznocin dz.215/16</t>
  </si>
  <si>
    <t>Przebudowa drogi gminnej w miejscowości Rozlazłów</t>
  </si>
  <si>
    <t>Przebudowa drogi gminnej w miejscowości Żuków dz.185/11</t>
  </si>
  <si>
    <t>Przebudowa drogi gminnej w miejscowości Żuków dz.192/7</t>
  </si>
  <si>
    <t>Zakup 6 zestawów komputerowych dla UG Sochaczew</t>
  </si>
  <si>
    <t>Zakup pompy pożarniczej pływającej dla OSP Dachowa</t>
  </si>
  <si>
    <t>Zakup pompy pożarniczej szlamowej dla OSP Nowe Mostki</t>
  </si>
  <si>
    <t>Rozbudowa i termomodernizacja budynku szkoły w Mokasie</t>
  </si>
  <si>
    <t>Budowa boiska z poliuretanu w Wymysłowie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</si>
  <si>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</si>
  <si>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</si>
  <si>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</si>
  <si>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</si>
  <si>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Karwowo</t>
  </si>
  <si>
    <t>Budowa oświetlenia ulicznego w miejscowości Kaźmierów - Czyste</t>
  </si>
  <si>
    <t>Budowa oświetlenia ulicznego w miejscowości Kąty</t>
  </si>
  <si>
    <t>Budowa oświetlenia ulicznego w miejscowości Kożuszki Parcel</t>
  </si>
  <si>
    <t>Budowa oświetlenia ulicznego w miejscowości Kuznocin</t>
  </si>
  <si>
    <t>Budowa oświetlenia ulicznego w miejscowości Nowe Mostki</t>
  </si>
  <si>
    <t>Budowa oświetlenia ulicznego w miejscowości Władysławów</t>
  </si>
  <si>
    <t>Budowa oświetlenia ulicznego w miejscowości Żdżarów</t>
  </si>
  <si>
    <t>Budowa oświetlenia ulicznego w miejscowości Żuków</t>
  </si>
  <si>
    <t>Pozostałe wydatki obronne</t>
  </si>
  <si>
    <t xml:space="preserve">Nazwa </t>
  </si>
  <si>
    <t xml:space="preserve">Nazwa zadania inwestycyjnego </t>
  </si>
  <si>
    <t>Przed zmianą</t>
  </si>
  <si>
    <t>Zwiekszenia(+)</t>
  </si>
  <si>
    <t>Zmniejszenia(-)</t>
  </si>
  <si>
    <t>Po zmianie</t>
  </si>
  <si>
    <t>Dotacje ogółem przed zmianą</t>
  </si>
  <si>
    <t>Zwiększenia (+)</t>
  </si>
  <si>
    <t>Zmniejszenia (-)</t>
  </si>
  <si>
    <t>Dotacje
ogółem po zmianie</t>
  </si>
  <si>
    <t xml:space="preserve">Wydatki
ogółem przed zmianą
</t>
  </si>
  <si>
    <t xml:space="preserve">Wydatki
ogółem po zmianie
</t>
  </si>
  <si>
    <t>0,00</t>
  </si>
  <si>
    <t>+ 501,90</t>
  </si>
  <si>
    <t>853</t>
  </si>
  <si>
    <t>+ 126 047,00</t>
  </si>
  <si>
    <t>+ 107 139,95</t>
  </si>
  <si>
    <t>+ 18 907,05</t>
  </si>
  <si>
    <t>Dotacje celowe w ramach programów finansowanych z udziałem środków europejskich oraz środków o których mowa w art.5 ust.1 pkt 3 oraz ust. 3 pkt 5 i 6 ustawy, lub płatności w ramach budżetu środków europejskich</t>
  </si>
  <si>
    <t>+ 126 548,90</t>
  </si>
  <si>
    <t xml:space="preserve"> kwota zmiany +/-</t>
  </si>
  <si>
    <t>+ 25 000</t>
  </si>
  <si>
    <t>Zakup pieca gazowego dla OSP Feliksów</t>
  </si>
  <si>
    <t>+ 13 000</t>
  </si>
  <si>
    <t>Zakup agregatu dla OSP Nowe Mostki</t>
  </si>
  <si>
    <t>+ 12 000</t>
  </si>
  <si>
    <t xml:space="preserve">     Załącznik nr 3 do Uchwały Nr XLIX/256/2014 Rady Gminy Sochaczew z dnia 19 lutego 2014 roku zmieniająca Uchwałę Budżetową Gminy Sochaczew na rok 2014 rok </t>
  </si>
  <si>
    <t xml:space="preserve">Załącznik nr 4 do Uchwały Nr XLIX/256/2014 Rady Gminy Sochaczew z dnia 19 lutego 2014 roku zmieniająca Uchwałę Budżetową Gminy Sochaczew na rok 2014 rok </t>
  </si>
  <si>
    <t xml:space="preserve">Załącznik nr 1 do Uchwały Nr XLIX/256/2014 Rady Gminy Sochaczew z dnia 19 lutego 2014 roku zmieniająca Uchwałę Budżetową Gminy Sochaczew na rok 2014 rok </t>
  </si>
  <si>
    <t>Wydatki budżetu gminy na zadania inwestycyjne na 2014 rok nieobjęte wykazem przedsięwzięć do Wieloletniej Prognozy Finansowej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</si>
</sst>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7.5"/>
      <name val="Arial CE"/>
      <family val="2"/>
    </font>
    <font>
      <b/>
      <sz val="7.5"/>
      <name val="Times New Roman"/>
      <family val="1"/>
    </font>
    <font>
      <sz val="7.5"/>
      <name val="Arial"/>
      <family val="0"/>
    </font>
    <font>
      <sz val="7.5"/>
      <name val="Times New Roman"/>
      <family val="1"/>
    </font>
    <font>
      <sz val="7.5"/>
      <name val="Arial CE"/>
      <family val="2"/>
    </font>
    <font>
      <b/>
      <sz val="7.5"/>
      <name val="Arial"/>
      <family val="2"/>
    </font>
    <font>
      <b/>
      <sz val="7.5"/>
      <color indexed="10"/>
      <name val="Arial"/>
      <family val="2"/>
    </font>
    <font>
      <i/>
      <sz val="7.5"/>
      <name val="Arial CE"/>
      <family val="0"/>
    </font>
    <font>
      <sz val="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vertical="center"/>
    </xf>
    <xf numFmtId="0" fontId="6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 wrapText="1"/>
    </xf>
    <xf numFmtId="3" fontId="1" fillId="2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" fillId="20" borderId="10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8" fillId="20" borderId="13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20" borderId="10" xfId="0" applyNumberFormat="1" applyFont="1" applyFill="1" applyBorder="1" applyAlignment="1">
      <alignment horizontal="center" vertical="center"/>
    </xf>
    <xf numFmtId="4" fontId="5" fillId="20" borderId="10" xfId="0" applyNumberFormat="1" applyFont="1" applyFill="1" applyBorder="1" applyAlignment="1">
      <alignment horizontal="right" vertical="center" wrapText="1"/>
    </xf>
    <xf numFmtId="4" fontId="5" fillId="2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0" fontId="5" fillId="2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" fontId="8" fillId="2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3" fillId="20" borderId="10" xfId="0" applyFont="1" applyFill="1" applyBorder="1" applyAlignment="1">
      <alignment horizontal="center" vertical="center" wrapText="1"/>
    </xf>
    <xf numFmtId="49" fontId="5" fillId="2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35" fillId="0" borderId="0" xfId="0" applyFont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vertical="center"/>
    </xf>
    <xf numFmtId="49" fontId="38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49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4" fontId="35" fillId="0" borderId="10" xfId="0" applyNumberFormat="1" applyFont="1" applyBorder="1" applyAlignment="1">
      <alignment vertical="center"/>
    </xf>
    <xf numFmtId="49" fontId="35" fillId="0" borderId="10" xfId="0" applyNumberFormat="1" applyFont="1" applyBorder="1" applyAlignment="1">
      <alignment horizontal="right" vertical="center"/>
    </xf>
    <xf numFmtId="4" fontId="35" fillId="0" borderId="10" xfId="0" applyNumberFormat="1" applyFont="1" applyBorder="1" applyAlignment="1">
      <alignment vertical="center"/>
    </xf>
    <xf numFmtId="4" fontId="38" fillId="0" borderId="10" xfId="0" applyNumberFormat="1" applyFont="1" applyBorder="1" applyAlignment="1">
      <alignment/>
    </xf>
    <xf numFmtId="0" fontId="35" fillId="0" borderId="10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4" fontId="33" fillId="20" borderId="10" xfId="0" applyNumberFormat="1" applyFont="1" applyFill="1" applyBorder="1" applyAlignment="1">
      <alignment horizontal="right" vertical="center"/>
    </xf>
    <xf numFmtId="49" fontId="33" fillId="20" borderId="10" xfId="0" applyNumberFormat="1" applyFont="1" applyFill="1" applyBorder="1" applyAlignment="1">
      <alignment horizontal="right" vertical="center"/>
    </xf>
    <xf numFmtId="4" fontId="38" fillId="20" borderId="10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49" fontId="38" fillId="20" borderId="10" xfId="0" applyNumberFormat="1" applyFont="1" applyFill="1" applyBorder="1" applyAlignment="1">
      <alignment horizontal="right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left" vertical="center" wrapText="1"/>
    </xf>
    <xf numFmtId="3" fontId="0" fillId="25" borderId="10" xfId="0" applyNumberFormat="1" applyFill="1" applyBorder="1" applyAlignment="1">
      <alignment horizontal="right" vertical="center"/>
    </xf>
    <xf numFmtId="0" fontId="7" fillId="25" borderId="10" xfId="0" applyFont="1" applyFill="1" applyBorder="1" applyAlignment="1">
      <alignment vertical="center" wrapText="1"/>
    </xf>
    <xf numFmtId="3" fontId="0" fillId="25" borderId="10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1" fillId="24" borderId="10" xfId="0" applyFon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right" vertical="center"/>
    </xf>
    <xf numFmtId="49" fontId="1" fillId="2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6" fillId="20" borderId="10" xfId="0" applyFont="1" applyFill="1" applyBorder="1" applyAlignment="1">
      <alignment horizontal="center" vertical="center" wrapText="1"/>
    </xf>
    <xf numFmtId="0" fontId="33" fillId="20" borderId="14" xfId="0" applyFont="1" applyFill="1" applyBorder="1" applyAlignment="1">
      <alignment horizontal="center" vertical="center"/>
    </xf>
    <xf numFmtId="0" fontId="33" fillId="20" borderId="15" xfId="0" applyFont="1" applyFill="1" applyBorder="1" applyAlignment="1">
      <alignment horizontal="center" vertical="center"/>
    </xf>
    <xf numFmtId="0" fontId="33" fillId="20" borderId="13" xfId="0" applyFont="1" applyFill="1" applyBorder="1" applyAlignment="1">
      <alignment horizontal="center" vertical="center"/>
    </xf>
    <xf numFmtId="0" fontId="8" fillId="2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20" borderId="15" xfId="0" applyFont="1" applyFill="1" applyBorder="1" applyAlignment="1">
      <alignment horizontal="center"/>
    </xf>
    <xf numFmtId="0" fontId="8" fillId="20" borderId="13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8" fillId="20" borderId="10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20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34" fillId="20" borderId="11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48"/>
  <sheetViews>
    <sheetView workbookViewId="0" topLeftCell="A1">
      <selection activeCell="K32" sqref="K32"/>
    </sheetView>
  </sheetViews>
  <sheetFormatPr defaultColWidth="9.140625" defaultRowHeight="12.75"/>
  <cols>
    <col min="1" max="1" width="4.421875" style="0" customWidth="1"/>
    <col min="2" max="2" width="16.57421875" style="0" customWidth="1"/>
    <col min="3" max="3" width="11.57421875" style="0" customWidth="1"/>
    <col min="4" max="4" width="9.7109375" style="0" customWidth="1"/>
    <col min="5" max="5" width="9.57421875" style="0" customWidth="1"/>
    <col min="6" max="6" width="12.57421875" style="0" customWidth="1"/>
    <col min="7" max="7" width="13.28125" style="0" customWidth="1"/>
    <col min="8" max="8" width="11.421875" style="0" customWidth="1"/>
    <col min="9" max="9" width="11.140625" style="0" customWidth="1"/>
    <col min="10" max="10" width="10.00390625" style="0" customWidth="1"/>
    <col min="11" max="11" width="8.28125" style="0" customWidth="1"/>
    <col min="12" max="12" width="10.28125" style="0" customWidth="1"/>
    <col min="13" max="13" width="9.7109375" style="0" bestFit="1" customWidth="1"/>
  </cols>
  <sheetData>
    <row r="1" spans="2:13" ht="18" customHeight="1">
      <c r="B1" s="4"/>
      <c r="C1" s="129" t="s">
        <v>157</v>
      </c>
      <c r="D1" s="129"/>
      <c r="E1" s="129"/>
      <c r="F1" s="129"/>
      <c r="G1" s="129"/>
      <c r="H1" s="129"/>
      <c r="I1" s="129"/>
      <c r="J1" s="129"/>
      <c r="K1" s="129"/>
      <c r="L1" s="129"/>
      <c r="M1" s="109"/>
    </row>
    <row r="2" spans="2:13" ht="18">
      <c r="B2" s="4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09"/>
    </row>
    <row r="3" spans="2:5" ht="9.75" customHeight="1">
      <c r="B3" s="4"/>
      <c r="C3" s="4"/>
      <c r="D3" s="4"/>
      <c r="E3" s="4"/>
    </row>
    <row r="4" ht="12.75">
      <c r="F4" s="1" t="s">
        <v>95</v>
      </c>
    </row>
    <row r="5" spans="1:12" s="5" customFormat="1" ht="15" customHeight="1">
      <c r="A5" s="118" t="s">
        <v>0</v>
      </c>
      <c r="B5" s="118" t="s">
        <v>10</v>
      </c>
      <c r="C5" s="124" t="s">
        <v>131</v>
      </c>
      <c r="D5" s="124" t="s">
        <v>132</v>
      </c>
      <c r="E5" s="124" t="s">
        <v>133</v>
      </c>
      <c r="F5" s="122" t="s">
        <v>96</v>
      </c>
      <c r="G5" s="122"/>
      <c r="H5" s="122"/>
      <c r="I5" s="122"/>
      <c r="J5" s="122"/>
      <c r="K5" s="122"/>
      <c r="L5" s="123"/>
    </row>
    <row r="6" spans="1:12" s="5" customFormat="1" ht="15" customHeight="1">
      <c r="A6" s="119"/>
      <c r="B6" s="119"/>
      <c r="C6" s="125"/>
      <c r="D6" s="115"/>
      <c r="E6" s="125"/>
      <c r="F6" s="124" t="s">
        <v>134</v>
      </c>
      <c r="G6" s="127" t="s">
        <v>40</v>
      </c>
      <c r="H6" s="127"/>
      <c r="I6" s="127"/>
      <c r="J6" s="127"/>
      <c r="K6" s="127"/>
      <c r="L6" s="128"/>
    </row>
    <row r="7" spans="1:12" s="5" customFormat="1" ht="15" customHeight="1">
      <c r="A7" s="120"/>
      <c r="B7" s="120"/>
      <c r="C7" s="125"/>
      <c r="D7" s="115"/>
      <c r="E7" s="125"/>
      <c r="F7" s="125"/>
      <c r="G7" s="133" t="s">
        <v>2</v>
      </c>
      <c r="H7" s="132" t="s">
        <v>8</v>
      </c>
      <c r="I7" s="128"/>
      <c r="J7" s="118" t="s">
        <v>7</v>
      </c>
      <c r="K7" s="132" t="s">
        <v>8</v>
      </c>
      <c r="L7" s="128"/>
    </row>
    <row r="8" spans="1:12" s="5" customFormat="1" ht="135.75" customHeight="1">
      <c r="A8" s="121"/>
      <c r="B8" s="121"/>
      <c r="C8" s="126"/>
      <c r="D8" s="116"/>
      <c r="E8" s="126"/>
      <c r="F8" s="126"/>
      <c r="G8" s="114"/>
      <c r="H8" s="51" t="s">
        <v>3</v>
      </c>
      <c r="I8" s="8" t="s">
        <v>4</v>
      </c>
      <c r="J8" s="131"/>
      <c r="K8" s="50" t="s">
        <v>3</v>
      </c>
      <c r="L8" s="8" t="s">
        <v>4</v>
      </c>
    </row>
    <row r="9" spans="1:12" s="53" customFormat="1" ht="31.5" customHeight="1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</row>
    <row r="10" spans="1:12" s="63" customFormat="1" ht="43.5" customHeight="1">
      <c r="A10" s="54" t="s">
        <v>44</v>
      </c>
      <c r="B10" s="62" t="s">
        <v>45</v>
      </c>
      <c r="C10" s="55">
        <v>2542532</v>
      </c>
      <c r="D10" s="69" t="s">
        <v>142</v>
      </c>
      <c r="E10" s="69" t="s">
        <v>141</v>
      </c>
      <c r="F10" s="55">
        <v>2543033.9</v>
      </c>
      <c r="G10" s="55">
        <v>2543033.9</v>
      </c>
      <c r="H10" s="56">
        <v>2485883.9</v>
      </c>
      <c r="I10" s="56">
        <v>0</v>
      </c>
      <c r="J10" s="56">
        <v>0</v>
      </c>
      <c r="K10" s="56">
        <v>0</v>
      </c>
      <c r="L10" s="56">
        <v>0</v>
      </c>
    </row>
    <row r="11" spans="1:12" s="57" customFormat="1" ht="126.75" customHeight="1">
      <c r="A11" s="58"/>
      <c r="B11" s="59" t="s">
        <v>43</v>
      </c>
      <c r="C11" s="60">
        <v>2306282</v>
      </c>
      <c r="D11" s="70" t="s">
        <v>142</v>
      </c>
      <c r="E11" s="70" t="s">
        <v>141</v>
      </c>
      <c r="F11" s="60">
        <v>2306783.9</v>
      </c>
      <c r="G11" s="70" t="s">
        <v>142</v>
      </c>
      <c r="H11" s="70" t="s">
        <v>142</v>
      </c>
      <c r="I11" s="61">
        <v>0</v>
      </c>
      <c r="J11" s="61">
        <v>0</v>
      </c>
      <c r="K11" s="61">
        <v>0</v>
      </c>
      <c r="L11" s="61">
        <v>0</v>
      </c>
    </row>
    <row r="12" spans="1:12" s="63" customFormat="1" ht="39" customHeight="1">
      <c r="A12" s="54" t="s">
        <v>143</v>
      </c>
      <c r="B12" s="62"/>
      <c r="C12" s="55">
        <v>67125</v>
      </c>
      <c r="D12" s="69" t="s">
        <v>144</v>
      </c>
      <c r="E12" s="69" t="s">
        <v>141</v>
      </c>
      <c r="F12" s="55">
        <v>193172</v>
      </c>
      <c r="G12" s="55">
        <v>193172</v>
      </c>
      <c r="H12" s="55">
        <v>22282.05</v>
      </c>
      <c r="I12" s="56">
        <v>170889.95</v>
      </c>
      <c r="J12" s="56">
        <v>0</v>
      </c>
      <c r="K12" s="56">
        <v>0</v>
      </c>
      <c r="L12" s="56">
        <v>0</v>
      </c>
    </row>
    <row r="13" spans="1:12" s="57" customFormat="1" ht="144" customHeight="1">
      <c r="A13" s="58"/>
      <c r="B13" s="59" t="s">
        <v>147</v>
      </c>
      <c r="C13" s="60">
        <v>67125</v>
      </c>
      <c r="D13" s="70" t="s">
        <v>144</v>
      </c>
      <c r="E13" s="70" t="s">
        <v>141</v>
      </c>
      <c r="F13" s="60">
        <v>193172</v>
      </c>
      <c r="G13" s="70" t="s">
        <v>144</v>
      </c>
      <c r="H13" s="70" t="s">
        <v>146</v>
      </c>
      <c r="I13" s="95" t="s">
        <v>145</v>
      </c>
      <c r="J13" s="61">
        <v>0</v>
      </c>
      <c r="K13" s="61">
        <v>0</v>
      </c>
      <c r="L13" s="61">
        <v>0</v>
      </c>
    </row>
    <row r="14" spans="1:12" s="65" customFormat="1" ht="38.25" customHeight="1">
      <c r="A14" s="130" t="s">
        <v>9</v>
      </c>
      <c r="B14" s="130"/>
      <c r="C14" s="55">
        <v>31713166</v>
      </c>
      <c r="D14" s="69" t="s">
        <v>148</v>
      </c>
      <c r="E14" s="69" t="s">
        <v>141</v>
      </c>
      <c r="F14" s="55">
        <v>31839714.9</v>
      </c>
      <c r="G14" s="64">
        <v>31325304.9</v>
      </c>
      <c r="H14" s="64">
        <v>2595045.61</v>
      </c>
      <c r="I14" s="64">
        <v>476688.29</v>
      </c>
      <c r="J14" s="64">
        <v>514410</v>
      </c>
      <c r="K14" s="64">
        <v>0</v>
      </c>
      <c r="L14" s="64">
        <v>514410</v>
      </c>
    </row>
    <row r="15" spans="2:5" s="57" customFormat="1" ht="11.25">
      <c r="B15" s="66"/>
      <c r="C15" s="66"/>
      <c r="D15" s="66"/>
      <c r="E15" s="66"/>
    </row>
    <row r="16" spans="1:5" s="57" customFormat="1" ht="11.25">
      <c r="A16" s="67" t="s">
        <v>5</v>
      </c>
      <c r="B16" s="66"/>
      <c r="C16" s="66"/>
      <c r="D16" s="66"/>
      <c r="E16" s="66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30.5" customHeight="1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12" ht="60" customHeight="1">
      <c r="B26" s="2"/>
      <c r="C26" s="2"/>
      <c r="D26" s="2"/>
      <c r="E26" s="2"/>
      <c r="H26" s="37"/>
      <c r="I26" s="38"/>
      <c r="K26" s="37"/>
      <c r="L26" s="38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14">
    <mergeCell ref="C1:L2"/>
    <mergeCell ref="A14:B14"/>
    <mergeCell ref="J7:J8"/>
    <mergeCell ref="K7:L7"/>
    <mergeCell ref="G7:G8"/>
    <mergeCell ref="H7:I7"/>
    <mergeCell ref="C5:C8"/>
    <mergeCell ref="D5:D8"/>
    <mergeCell ref="E5:E8"/>
    <mergeCell ref="B5:B8"/>
    <mergeCell ref="A5:A8"/>
    <mergeCell ref="F5:L5"/>
    <mergeCell ref="F6:F8"/>
    <mergeCell ref="G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P5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4.00390625" style="2" customWidth="1"/>
    <col min="3" max="3" width="6.57421875" style="2" customWidth="1"/>
    <col min="4" max="4" width="17.140625" style="2" customWidth="1"/>
    <col min="5" max="5" width="12.00390625" style="2" customWidth="1"/>
    <col min="6" max="6" width="12.7109375" style="2" customWidth="1"/>
    <col min="7" max="7" width="11.421875" style="2" customWidth="1"/>
    <col min="8" max="8" width="12.57421875" style="2" customWidth="1"/>
    <col min="9" max="9" width="13.140625" style="2" customWidth="1"/>
    <col min="10" max="10" width="14.421875" style="2" customWidth="1"/>
    <col min="11" max="11" width="13.8515625" style="2" customWidth="1"/>
    <col min="12" max="16384" width="9.140625" style="2" customWidth="1"/>
  </cols>
  <sheetData>
    <row r="1" spans="4:16" ht="45" customHeight="1">
      <c r="D1" s="149" t="s">
        <v>155</v>
      </c>
      <c r="E1" s="149"/>
      <c r="F1" s="149"/>
      <c r="G1" s="149"/>
      <c r="H1" s="149"/>
      <c r="I1" s="149"/>
      <c r="J1" s="149"/>
      <c r="K1" s="149"/>
      <c r="L1" s="149"/>
      <c r="M1" s="108"/>
      <c r="N1" s="108"/>
      <c r="O1" s="108"/>
      <c r="P1" s="108"/>
    </row>
    <row r="2" ht="18.75" customHeight="1"/>
    <row r="3" ht="6.75" customHeight="1"/>
    <row r="4" spans="1:11" ht="54" customHeight="1">
      <c r="A4" s="150" t="s">
        <v>158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1"/>
    </row>
    <row r="6" spans="1:12" s="13" customFormat="1" ht="19.5" customHeight="1">
      <c r="A6" s="117" t="s">
        <v>11</v>
      </c>
      <c r="B6" s="117" t="s">
        <v>0</v>
      </c>
      <c r="C6" s="117" t="s">
        <v>25</v>
      </c>
      <c r="D6" s="110" t="s">
        <v>130</v>
      </c>
      <c r="E6" s="110" t="s">
        <v>26</v>
      </c>
      <c r="F6" s="110" t="s">
        <v>27</v>
      </c>
      <c r="G6" s="110"/>
      <c r="H6" s="110"/>
      <c r="I6" s="110"/>
      <c r="J6" s="110"/>
      <c r="K6" s="110" t="s">
        <v>28</v>
      </c>
      <c r="L6" s="146" t="s">
        <v>149</v>
      </c>
    </row>
    <row r="7" spans="1:12" s="13" customFormat="1" ht="19.5" customHeight="1">
      <c r="A7" s="117"/>
      <c r="B7" s="117"/>
      <c r="C7" s="117"/>
      <c r="D7" s="110"/>
      <c r="E7" s="110"/>
      <c r="F7" s="110" t="s">
        <v>98</v>
      </c>
      <c r="G7" s="110" t="s">
        <v>29</v>
      </c>
      <c r="H7" s="110"/>
      <c r="I7" s="110"/>
      <c r="J7" s="110"/>
      <c r="K7" s="110"/>
      <c r="L7" s="147"/>
    </row>
    <row r="8" spans="1:12" s="13" customFormat="1" ht="29.25" customHeight="1">
      <c r="A8" s="117"/>
      <c r="B8" s="117"/>
      <c r="C8" s="117"/>
      <c r="D8" s="110"/>
      <c r="E8" s="110"/>
      <c r="F8" s="110"/>
      <c r="G8" s="110" t="s">
        <v>30</v>
      </c>
      <c r="H8" s="110" t="s">
        <v>31</v>
      </c>
      <c r="I8" s="110" t="s">
        <v>32</v>
      </c>
      <c r="J8" s="110" t="s">
        <v>33</v>
      </c>
      <c r="K8" s="110"/>
      <c r="L8" s="147"/>
    </row>
    <row r="9" spans="1:12" s="13" customFormat="1" ht="19.5" customHeight="1">
      <c r="A9" s="117"/>
      <c r="B9" s="117"/>
      <c r="C9" s="117"/>
      <c r="D9" s="110"/>
      <c r="E9" s="110"/>
      <c r="F9" s="110"/>
      <c r="G9" s="110"/>
      <c r="H9" s="110"/>
      <c r="I9" s="110"/>
      <c r="J9" s="110"/>
      <c r="K9" s="110"/>
      <c r="L9" s="147"/>
    </row>
    <row r="10" spans="1:12" s="13" customFormat="1" ht="19.5" customHeight="1">
      <c r="A10" s="117"/>
      <c r="B10" s="117"/>
      <c r="C10" s="117"/>
      <c r="D10" s="110"/>
      <c r="E10" s="110"/>
      <c r="F10" s="110"/>
      <c r="G10" s="110"/>
      <c r="H10" s="110"/>
      <c r="I10" s="110"/>
      <c r="J10" s="110"/>
      <c r="K10" s="110"/>
      <c r="L10" s="148"/>
    </row>
    <row r="11" spans="1:12" ht="22.5" customHeight="1">
      <c r="A11" s="20">
        <v>1</v>
      </c>
      <c r="B11" s="20">
        <v>2</v>
      </c>
      <c r="C11" s="20">
        <v>3</v>
      </c>
      <c r="D11" s="20">
        <v>5</v>
      </c>
      <c r="E11" s="20">
        <v>6</v>
      </c>
      <c r="F11" s="20">
        <v>7</v>
      </c>
      <c r="G11" s="20">
        <v>8</v>
      </c>
      <c r="H11" s="20">
        <v>9</v>
      </c>
      <c r="I11" s="20">
        <v>10</v>
      </c>
      <c r="J11" s="20">
        <v>11</v>
      </c>
      <c r="K11" s="20">
        <v>12</v>
      </c>
      <c r="L11" s="104">
        <v>13</v>
      </c>
    </row>
    <row r="12" spans="1:12" ht="57" customHeight="1">
      <c r="A12" s="23" t="s">
        <v>12</v>
      </c>
      <c r="B12" s="14" t="s">
        <v>41</v>
      </c>
      <c r="C12" s="14" t="s">
        <v>54</v>
      </c>
      <c r="D12" s="15" t="s">
        <v>97</v>
      </c>
      <c r="E12" s="17">
        <f>SUM(F12)</f>
        <v>50000</v>
      </c>
      <c r="F12" s="17">
        <f>SUM(G12:H12,J12)</f>
        <v>50000</v>
      </c>
      <c r="G12" s="17">
        <v>50000</v>
      </c>
      <c r="H12" s="17"/>
      <c r="I12" s="26" t="s">
        <v>34</v>
      </c>
      <c r="J12" s="17"/>
      <c r="K12" s="27" t="s">
        <v>83</v>
      </c>
      <c r="L12" s="6"/>
    </row>
    <row r="13" spans="1:12" ht="65.25" customHeight="1">
      <c r="A13" s="23" t="s">
        <v>13</v>
      </c>
      <c r="B13" s="14" t="s">
        <v>82</v>
      </c>
      <c r="C13" s="14" t="s">
        <v>82</v>
      </c>
      <c r="D13" s="15" t="s">
        <v>99</v>
      </c>
      <c r="E13" s="17">
        <f aca="true" t="shared" si="0" ref="E13:E50">SUM(F13)</f>
        <v>50000</v>
      </c>
      <c r="F13" s="17">
        <f>SUM(G13:H13,J13)</f>
        <v>50000</v>
      </c>
      <c r="G13" s="17">
        <v>50000</v>
      </c>
      <c r="H13" s="17"/>
      <c r="I13" s="28" t="s">
        <v>34</v>
      </c>
      <c r="J13" s="17"/>
      <c r="K13" s="27" t="s">
        <v>83</v>
      </c>
      <c r="L13" s="6"/>
    </row>
    <row r="14" spans="1:12" s="25" customFormat="1" ht="50.25" customHeight="1">
      <c r="A14" s="143" t="s">
        <v>85</v>
      </c>
      <c r="B14" s="144"/>
      <c r="C14" s="144"/>
      <c r="D14" s="144"/>
      <c r="E14" s="16">
        <f t="shared" si="0"/>
        <v>100000</v>
      </c>
      <c r="F14" s="16">
        <f>SUM(G14:H14,I14,J14)</f>
        <v>100000</v>
      </c>
      <c r="G14" s="16">
        <f>SUM(G12:G13)</f>
        <v>100000</v>
      </c>
      <c r="H14" s="16">
        <f>SUM(H12:H13)</f>
        <v>0</v>
      </c>
      <c r="I14" s="29"/>
      <c r="J14" s="16">
        <f>SUM(J12:J13)</f>
        <v>0</v>
      </c>
      <c r="K14" s="30"/>
      <c r="L14" s="102"/>
    </row>
    <row r="15" spans="1:12" ht="86.25" customHeight="1">
      <c r="A15" s="23" t="s">
        <v>14</v>
      </c>
      <c r="B15" s="14" t="s">
        <v>46</v>
      </c>
      <c r="C15" s="14" t="s">
        <v>47</v>
      </c>
      <c r="D15" s="15" t="s">
        <v>100</v>
      </c>
      <c r="E15" s="17">
        <f t="shared" si="0"/>
        <v>100000</v>
      </c>
      <c r="F15" s="17">
        <f aca="true" t="shared" si="1" ref="F15:F24">SUM(G15:H15,J15)</f>
        <v>100000</v>
      </c>
      <c r="G15" s="17">
        <v>100000</v>
      </c>
      <c r="H15" s="17"/>
      <c r="I15" s="28" t="s">
        <v>34</v>
      </c>
      <c r="J15" s="17"/>
      <c r="K15" s="27" t="s">
        <v>83</v>
      </c>
      <c r="L15" s="6"/>
    </row>
    <row r="16" spans="1:12" ht="65.25" customHeight="1">
      <c r="A16" s="23" t="s">
        <v>15</v>
      </c>
      <c r="B16" s="14" t="s">
        <v>82</v>
      </c>
      <c r="C16" s="14" t="s">
        <v>82</v>
      </c>
      <c r="D16" s="15" t="s">
        <v>101</v>
      </c>
      <c r="E16" s="17">
        <f t="shared" si="0"/>
        <v>150000</v>
      </c>
      <c r="F16" s="17">
        <f t="shared" si="1"/>
        <v>150000</v>
      </c>
      <c r="G16" s="17">
        <v>150000</v>
      </c>
      <c r="H16" s="17"/>
      <c r="I16" s="28" t="s">
        <v>34</v>
      </c>
      <c r="J16" s="17"/>
      <c r="K16" s="27" t="s">
        <v>83</v>
      </c>
      <c r="L16" s="6"/>
    </row>
    <row r="17" spans="1:12" ht="63" customHeight="1">
      <c r="A17" s="23" t="s">
        <v>16</v>
      </c>
      <c r="B17" s="14" t="s">
        <v>82</v>
      </c>
      <c r="C17" s="14" t="s">
        <v>82</v>
      </c>
      <c r="D17" s="15" t="s">
        <v>102</v>
      </c>
      <c r="E17" s="17">
        <f t="shared" si="0"/>
        <v>150000</v>
      </c>
      <c r="F17" s="17">
        <f t="shared" si="1"/>
        <v>150000</v>
      </c>
      <c r="G17" s="17">
        <v>150000</v>
      </c>
      <c r="H17" s="17"/>
      <c r="I17" s="28" t="s">
        <v>34</v>
      </c>
      <c r="J17" s="17"/>
      <c r="K17" s="27" t="s">
        <v>83</v>
      </c>
      <c r="L17" s="6"/>
    </row>
    <row r="18" spans="1:12" ht="69.75" customHeight="1">
      <c r="A18" s="23" t="s">
        <v>17</v>
      </c>
      <c r="B18" s="14" t="s">
        <v>82</v>
      </c>
      <c r="C18" s="14" t="s">
        <v>82</v>
      </c>
      <c r="D18" s="15" t="s">
        <v>103</v>
      </c>
      <c r="E18" s="17">
        <f t="shared" si="0"/>
        <v>200000</v>
      </c>
      <c r="F18" s="17">
        <f t="shared" si="1"/>
        <v>200000</v>
      </c>
      <c r="G18" s="17">
        <v>200000</v>
      </c>
      <c r="H18" s="17"/>
      <c r="I18" s="28" t="s">
        <v>34</v>
      </c>
      <c r="J18" s="17"/>
      <c r="K18" s="27" t="s">
        <v>83</v>
      </c>
      <c r="L18" s="6"/>
    </row>
    <row r="19" spans="1:12" ht="58.5" customHeight="1">
      <c r="A19" s="34" t="s">
        <v>18</v>
      </c>
      <c r="B19" s="35" t="s">
        <v>82</v>
      </c>
      <c r="C19" s="35" t="s">
        <v>82</v>
      </c>
      <c r="D19" s="39" t="s">
        <v>104</v>
      </c>
      <c r="E19" s="33">
        <f t="shared" si="0"/>
        <v>500000</v>
      </c>
      <c r="F19" s="33">
        <f t="shared" si="1"/>
        <v>500000</v>
      </c>
      <c r="G19" s="33">
        <v>130000</v>
      </c>
      <c r="H19" s="33">
        <v>370000</v>
      </c>
      <c r="I19" s="36" t="s">
        <v>34</v>
      </c>
      <c r="J19" s="33"/>
      <c r="K19" s="27" t="s">
        <v>83</v>
      </c>
      <c r="L19" s="6"/>
    </row>
    <row r="20" spans="1:12" s="10" customFormat="1" ht="57.75" customHeight="1">
      <c r="A20" s="23" t="s">
        <v>19</v>
      </c>
      <c r="B20" s="14" t="s">
        <v>82</v>
      </c>
      <c r="C20" s="14" t="s">
        <v>82</v>
      </c>
      <c r="D20" s="15" t="s">
        <v>105</v>
      </c>
      <c r="E20" s="17">
        <f t="shared" si="0"/>
        <v>120000</v>
      </c>
      <c r="F20" s="17">
        <f t="shared" si="1"/>
        <v>120000</v>
      </c>
      <c r="G20" s="17">
        <v>120000</v>
      </c>
      <c r="H20" s="17"/>
      <c r="I20" s="28" t="s">
        <v>34</v>
      </c>
      <c r="J20" s="17"/>
      <c r="K20" s="27" t="s">
        <v>83</v>
      </c>
      <c r="L20" s="6"/>
    </row>
    <row r="21" spans="1:12" s="9" customFormat="1" ht="58.5" customHeight="1">
      <c r="A21" s="45" t="s">
        <v>58</v>
      </c>
      <c r="B21" s="45" t="s">
        <v>82</v>
      </c>
      <c r="C21" s="45" t="s">
        <v>82</v>
      </c>
      <c r="D21" s="43" t="s">
        <v>106</v>
      </c>
      <c r="E21" s="44">
        <f>SUM(F21)</f>
        <v>150000</v>
      </c>
      <c r="F21" s="44">
        <f t="shared" si="1"/>
        <v>150000</v>
      </c>
      <c r="G21" s="46">
        <v>150000</v>
      </c>
      <c r="H21" s="47"/>
      <c r="I21" s="48" t="s">
        <v>34</v>
      </c>
      <c r="J21" s="47"/>
      <c r="K21" s="27" t="s">
        <v>83</v>
      </c>
      <c r="L21" s="103"/>
    </row>
    <row r="22" spans="1:12" s="9" customFormat="1" ht="56.25" customHeight="1">
      <c r="A22" s="19" t="s">
        <v>59</v>
      </c>
      <c r="B22" s="19" t="s">
        <v>82</v>
      </c>
      <c r="C22" s="19" t="s">
        <v>82</v>
      </c>
      <c r="D22" s="15" t="s">
        <v>107</v>
      </c>
      <c r="E22" s="17">
        <f>SUM(F22)</f>
        <v>200000</v>
      </c>
      <c r="F22" s="17">
        <f t="shared" si="1"/>
        <v>200000</v>
      </c>
      <c r="G22" s="21">
        <v>200000</v>
      </c>
      <c r="H22" s="18"/>
      <c r="I22" s="28" t="s">
        <v>34</v>
      </c>
      <c r="J22" s="18"/>
      <c r="K22" s="31" t="s">
        <v>83</v>
      </c>
      <c r="L22" s="103"/>
    </row>
    <row r="23" spans="1:12" s="9" customFormat="1" ht="60.75" customHeight="1">
      <c r="A23" s="40" t="s">
        <v>60</v>
      </c>
      <c r="B23" s="40" t="s">
        <v>82</v>
      </c>
      <c r="C23" s="40" t="s">
        <v>82</v>
      </c>
      <c r="D23" s="39" t="s">
        <v>108</v>
      </c>
      <c r="E23" s="33">
        <f>SUM(F23)</f>
        <v>130000</v>
      </c>
      <c r="F23" s="33">
        <f t="shared" si="1"/>
        <v>130000</v>
      </c>
      <c r="G23" s="41">
        <v>130000</v>
      </c>
      <c r="H23" s="42"/>
      <c r="I23" s="36" t="s">
        <v>34</v>
      </c>
      <c r="J23" s="42"/>
      <c r="K23" s="31" t="s">
        <v>83</v>
      </c>
      <c r="L23" s="103"/>
    </row>
    <row r="24" spans="1:12" s="49" customFormat="1" ht="60.75" customHeight="1">
      <c r="A24" s="19" t="s">
        <v>61</v>
      </c>
      <c r="B24" s="19" t="s">
        <v>82</v>
      </c>
      <c r="C24" s="19" t="s">
        <v>82</v>
      </c>
      <c r="D24" s="15" t="s">
        <v>109</v>
      </c>
      <c r="E24" s="17">
        <f>SUM(F24)</f>
        <v>130000</v>
      </c>
      <c r="F24" s="17">
        <f t="shared" si="1"/>
        <v>130000</v>
      </c>
      <c r="G24" s="21">
        <v>130000</v>
      </c>
      <c r="H24" s="18"/>
      <c r="I24" s="28" t="s">
        <v>34</v>
      </c>
      <c r="J24" s="18"/>
      <c r="K24" s="31" t="s">
        <v>83</v>
      </c>
      <c r="L24" s="103"/>
    </row>
    <row r="25" spans="1:12" s="25" customFormat="1" ht="39" customHeight="1">
      <c r="A25" s="145" t="s">
        <v>84</v>
      </c>
      <c r="B25" s="145"/>
      <c r="C25" s="145"/>
      <c r="D25" s="145"/>
      <c r="E25" s="16">
        <f t="shared" si="0"/>
        <v>1830000</v>
      </c>
      <c r="F25" s="16">
        <f>SUM(G25:H25,I25,J25)</f>
        <v>1830000</v>
      </c>
      <c r="G25" s="16">
        <f>SUM(G15:G24)</f>
        <v>1460000</v>
      </c>
      <c r="H25" s="16">
        <f>SUM(H15:H21)</f>
        <v>370000</v>
      </c>
      <c r="I25" s="29"/>
      <c r="J25" s="16">
        <f>SUM(J15:J20)</f>
        <v>0</v>
      </c>
      <c r="K25" s="30"/>
      <c r="L25" s="102"/>
    </row>
    <row r="26" spans="1:12" ht="51.75" customHeight="1">
      <c r="A26" s="23" t="s">
        <v>62</v>
      </c>
      <c r="B26" s="14" t="s">
        <v>42</v>
      </c>
      <c r="C26" s="14" t="s">
        <v>55</v>
      </c>
      <c r="D26" s="15" t="s">
        <v>110</v>
      </c>
      <c r="E26" s="17">
        <f t="shared" si="0"/>
        <v>27000</v>
      </c>
      <c r="F26" s="17">
        <f>SUM(G26:H26,J26)</f>
        <v>27000</v>
      </c>
      <c r="G26" s="17">
        <v>27000</v>
      </c>
      <c r="H26" s="17"/>
      <c r="I26" s="28" t="s">
        <v>34</v>
      </c>
      <c r="J26" s="17"/>
      <c r="K26" s="27" t="s">
        <v>83</v>
      </c>
      <c r="L26" s="6"/>
    </row>
    <row r="27" spans="1:12" s="25" customFormat="1" ht="48.75" customHeight="1">
      <c r="A27" s="143" t="s">
        <v>87</v>
      </c>
      <c r="B27" s="143"/>
      <c r="C27" s="143"/>
      <c r="D27" s="143"/>
      <c r="E27" s="16">
        <f t="shared" si="0"/>
        <v>27000</v>
      </c>
      <c r="F27" s="16">
        <f>SUM(G27:H27,I27,J27)</f>
        <v>27000</v>
      </c>
      <c r="G27" s="16">
        <f>SUM(G26)</f>
        <v>27000</v>
      </c>
      <c r="H27" s="16">
        <f>SUM(H26)</f>
        <v>0</v>
      </c>
      <c r="I27" s="29"/>
      <c r="J27" s="16">
        <f>SUM(J26)</f>
        <v>0</v>
      </c>
      <c r="K27" s="30"/>
      <c r="L27" s="102"/>
    </row>
    <row r="28" spans="1:12" ht="66" customHeight="1">
      <c r="A28" s="23" t="s">
        <v>63</v>
      </c>
      <c r="B28" s="23">
        <v>754</v>
      </c>
      <c r="C28" s="23">
        <v>75412</v>
      </c>
      <c r="D28" s="15" t="s">
        <v>111</v>
      </c>
      <c r="E28" s="17">
        <f t="shared" si="0"/>
        <v>10000</v>
      </c>
      <c r="F28" s="17">
        <f aca="true" t="shared" si="2" ref="F28:F42">SUM(G28:H28,J28)</f>
        <v>10000</v>
      </c>
      <c r="G28" s="17">
        <v>10000</v>
      </c>
      <c r="H28" s="17"/>
      <c r="I28" s="28" t="s">
        <v>34</v>
      </c>
      <c r="J28" s="17"/>
      <c r="K28" s="27" t="s">
        <v>83</v>
      </c>
      <c r="L28" s="6"/>
    </row>
    <row r="29" spans="1:12" ht="66" customHeight="1">
      <c r="A29" s="23" t="s">
        <v>64</v>
      </c>
      <c r="B29" s="23" t="s">
        <v>82</v>
      </c>
      <c r="C29" s="23" t="s">
        <v>82</v>
      </c>
      <c r="D29" s="15" t="s">
        <v>112</v>
      </c>
      <c r="E29" s="17">
        <f aca="true" t="shared" si="3" ref="E29:F31">SUM(F29)</f>
        <v>12500</v>
      </c>
      <c r="F29" s="17">
        <f t="shared" si="3"/>
        <v>12500</v>
      </c>
      <c r="G29" s="17">
        <v>12500</v>
      </c>
      <c r="H29" s="17"/>
      <c r="I29" s="28" t="s">
        <v>34</v>
      </c>
      <c r="J29" s="17"/>
      <c r="K29" s="27" t="s">
        <v>83</v>
      </c>
      <c r="L29" s="6"/>
    </row>
    <row r="30" spans="1:12" ht="66" customHeight="1">
      <c r="A30" s="97" t="s">
        <v>65</v>
      </c>
      <c r="B30" s="97" t="s">
        <v>82</v>
      </c>
      <c r="C30" s="97" t="s">
        <v>82</v>
      </c>
      <c r="D30" s="98" t="s">
        <v>151</v>
      </c>
      <c r="E30" s="99">
        <f t="shared" si="3"/>
        <v>13000</v>
      </c>
      <c r="F30" s="99">
        <f t="shared" si="3"/>
        <v>13000</v>
      </c>
      <c r="G30" s="99">
        <v>13000</v>
      </c>
      <c r="H30" s="99"/>
      <c r="I30" s="100" t="s">
        <v>34</v>
      </c>
      <c r="J30" s="99"/>
      <c r="K30" s="101" t="s">
        <v>83</v>
      </c>
      <c r="L30" s="105" t="s">
        <v>152</v>
      </c>
    </row>
    <row r="31" spans="1:12" ht="66" customHeight="1">
      <c r="A31" s="97" t="s">
        <v>66</v>
      </c>
      <c r="B31" s="97" t="s">
        <v>82</v>
      </c>
      <c r="C31" s="97" t="s">
        <v>82</v>
      </c>
      <c r="D31" s="98" t="s">
        <v>153</v>
      </c>
      <c r="E31" s="99">
        <f t="shared" si="3"/>
        <v>12000</v>
      </c>
      <c r="F31" s="99">
        <f t="shared" si="3"/>
        <v>12000</v>
      </c>
      <c r="G31" s="99">
        <v>12000</v>
      </c>
      <c r="H31" s="99"/>
      <c r="I31" s="100" t="s">
        <v>34</v>
      </c>
      <c r="J31" s="99"/>
      <c r="K31" s="101" t="s">
        <v>83</v>
      </c>
      <c r="L31" s="105" t="s">
        <v>154</v>
      </c>
    </row>
    <row r="32" spans="1:12" s="25" customFormat="1" ht="50.25" customHeight="1">
      <c r="A32" s="143" t="s">
        <v>86</v>
      </c>
      <c r="B32" s="144"/>
      <c r="C32" s="144"/>
      <c r="D32" s="144"/>
      <c r="E32" s="16">
        <f t="shared" si="0"/>
        <v>47500</v>
      </c>
      <c r="F32" s="16">
        <f t="shared" si="2"/>
        <v>47500</v>
      </c>
      <c r="G32" s="16">
        <f>SUM(G28:G31)</f>
        <v>47500</v>
      </c>
      <c r="H32" s="16">
        <f>SUM(H28:H29)</f>
        <v>0</v>
      </c>
      <c r="I32" s="29"/>
      <c r="J32" s="16">
        <f>SUM(J28:J29)</f>
        <v>0</v>
      </c>
      <c r="K32" s="30"/>
      <c r="L32" s="106" t="s">
        <v>150</v>
      </c>
    </row>
    <row r="33" spans="1:12" ht="63" customHeight="1">
      <c r="A33" s="23" t="s">
        <v>67</v>
      </c>
      <c r="B33" s="14" t="s">
        <v>49</v>
      </c>
      <c r="C33" s="14" t="s">
        <v>89</v>
      </c>
      <c r="D33" s="15" t="s">
        <v>113</v>
      </c>
      <c r="E33" s="17">
        <f t="shared" si="0"/>
        <v>500000</v>
      </c>
      <c r="F33" s="17">
        <f t="shared" si="2"/>
        <v>500000</v>
      </c>
      <c r="G33" s="17">
        <v>500000</v>
      </c>
      <c r="H33" s="17"/>
      <c r="I33" s="28" t="s">
        <v>34</v>
      </c>
      <c r="J33" s="17"/>
      <c r="K33" s="27" t="s">
        <v>83</v>
      </c>
      <c r="L33" s="6"/>
    </row>
    <row r="34" spans="1:12" ht="50.25" customHeight="1">
      <c r="A34" s="23" t="s">
        <v>68</v>
      </c>
      <c r="B34" s="14" t="s">
        <v>82</v>
      </c>
      <c r="C34" s="14" t="s">
        <v>93</v>
      </c>
      <c r="D34" s="15" t="s">
        <v>114</v>
      </c>
      <c r="E34" s="17">
        <f t="shared" si="0"/>
        <v>456000</v>
      </c>
      <c r="F34" s="17">
        <f t="shared" si="2"/>
        <v>456000</v>
      </c>
      <c r="G34" s="17">
        <v>341590</v>
      </c>
      <c r="H34" s="17"/>
      <c r="I34" s="28" t="s">
        <v>34</v>
      </c>
      <c r="J34" s="17">
        <v>114410</v>
      </c>
      <c r="K34" s="27" t="s">
        <v>83</v>
      </c>
      <c r="L34" s="6"/>
    </row>
    <row r="35" spans="1:12" s="25" customFormat="1" ht="50.25" customHeight="1">
      <c r="A35" s="143" t="s">
        <v>94</v>
      </c>
      <c r="B35" s="144"/>
      <c r="C35" s="144"/>
      <c r="D35" s="144"/>
      <c r="E35" s="16">
        <f t="shared" si="0"/>
        <v>956000</v>
      </c>
      <c r="F35" s="16">
        <f t="shared" si="2"/>
        <v>956000</v>
      </c>
      <c r="G35" s="16">
        <f>SUM(G33:G34)</f>
        <v>841590</v>
      </c>
      <c r="H35" s="16">
        <f>SUM(H33:H34)</f>
        <v>0</v>
      </c>
      <c r="I35" s="29" t="s">
        <v>34</v>
      </c>
      <c r="J35" s="16">
        <v>114410</v>
      </c>
      <c r="K35" s="30"/>
      <c r="L35" s="102"/>
    </row>
    <row r="36" spans="1:12" ht="54" customHeight="1">
      <c r="A36" s="23" t="s">
        <v>69</v>
      </c>
      <c r="B36" s="14" t="s">
        <v>53</v>
      </c>
      <c r="C36" s="14" t="s">
        <v>56</v>
      </c>
      <c r="D36" s="15" t="s">
        <v>115</v>
      </c>
      <c r="E36" s="17">
        <f t="shared" si="0"/>
        <v>60000</v>
      </c>
      <c r="F36" s="17">
        <f t="shared" si="2"/>
        <v>60000</v>
      </c>
      <c r="G36" s="17">
        <v>60000</v>
      </c>
      <c r="H36" s="17"/>
      <c r="I36" s="28" t="s">
        <v>34</v>
      </c>
      <c r="J36" s="17"/>
      <c r="K36" s="27" t="s">
        <v>83</v>
      </c>
      <c r="L36" s="6"/>
    </row>
    <row r="37" spans="1:12" ht="54.75" customHeight="1">
      <c r="A37" s="23" t="s">
        <v>70</v>
      </c>
      <c r="B37" s="14" t="s">
        <v>82</v>
      </c>
      <c r="C37" s="14" t="s">
        <v>82</v>
      </c>
      <c r="D37" s="15" t="s">
        <v>116</v>
      </c>
      <c r="E37" s="17">
        <f t="shared" si="0"/>
        <v>40000</v>
      </c>
      <c r="F37" s="17">
        <f t="shared" si="2"/>
        <v>40000</v>
      </c>
      <c r="G37" s="17">
        <v>40000</v>
      </c>
      <c r="H37" s="17"/>
      <c r="I37" s="28" t="s">
        <v>34</v>
      </c>
      <c r="J37" s="17"/>
      <c r="K37" s="27" t="s">
        <v>83</v>
      </c>
      <c r="L37" s="6"/>
    </row>
    <row r="38" spans="1:12" ht="57" customHeight="1">
      <c r="A38" s="23" t="s">
        <v>71</v>
      </c>
      <c r="B38" s="14" t="s">
        <v>82</v>
      </c>
      <c r="C38" s="14" t="s">
        <v>82</v>
      </c>
      <c r="D38" s="15" t="s">
        <v>117</v>
      </c>
      <c r="E38" s="17">
        <f t="shared" si="0"/>
        <v>20000</v>
      </c>
      <c r="F38" s="17">
        <f t="shared" si="2"/>
        <v>20000</v>
      </c>
      <c r="G38" s="17">
        <v>20000</v>
      </c>
      <c r="H38" s="17"/>
      <c r="I38" s="28" t="s">
        <v>34</v>
      </c>
      <c r="J38" s="17"/>
      <c r="K38" s="27" t="s">
        <v>83</v>
      </c>
      <c r="L38" s="6"/>
    </row>
    <row r="39" spans="1:12" ht="55.5" customHeight="1">
      <c r="A39" s="23" t="s">
        <v>72</v>
      </c>
      <c r="B39" s="14" t="s">
        <v>82</v>
      </c>
      <c r="C39" s="14" t="s">
        <v>82</v>
      </c>
      <c r="D39" s="15" t="s">
        <v>118</v>
      </c>
      <c r="E39" s="17">
        <f t="shared" si="0"/>
        <v>30000</v>
      </c>
      <c r="F39" s="17">
        <f t="shared" si="2"/>
        <v>30000</v>
      </c>
      <c r="G39" s="17">
        <v>30000</v>
      </c>
      <c r="H39" s="17"/>
      <c r="I39" s="28" t="s">
        <v>34</v>
      </c>
      <c r="J39" s="17"/>
      <c r="K39" s="27" t="s">
        <v>83</v>
      </c>
      <c r="L39" s="6"/>
    </row>
    <row r="40" spans="1:12" ht="60" customHeight="1">
      <c r="A40" s="23" t="s">
        <v>73</v>
      </c>
      <c r="B40" s="14" t="s">
        <v>82</v>
      </c>
      <c r="C40" s="14" t="s">
        <v>82</v>
      </c>
      <c r="D40" s="15" t="s">
        <v>119</v>
      </c>
      <c r="E40" s="17">
        <f t="shared" si="0"/>
        <v>20000</v>
      </c>
      <c r="F40" s="17">
        <f t="shared" si="2"/>
        <v>20000</v>
      </c>
      <c r="G40" s="17">
        <v>20000</v>
      </c>
      <c r="H40" s="17"/>
      <c r="I40" s="28" t="s">
        <v>34</v>
      </c>
      <c r="J40" s="17"/>
      <c r="K40" s="27" t="s">
        <v>83</v>
      </c>
      <c r="L40" s="6"/>
    </row>
    <row r="41" spans="1:12" ht="66" customHeight="1">
      <c r="A41" s="23" t="s">
        <v>74</v>
      </c>
      <c r="B41" s="14" t="s">
        <v>82</v>
      </c>
      <c r="C41" s="14" t="s">
        <v>82</v>
      </c>
      <c r="D41" s="15" t="s">
        <v>120</v>
      </c>
      <c r="E41" s="17">
        <f>SUM(F41)</f>
        <v>40000</v>
      </c>
      <c r="F41" s="17">
        <f t="shared" si="2"/>
        <v>40000</v>
      </c>
      <c r="G41" s="17">
        <v>40000</v>
      </c>
      <c r="H41" s="17"/>
      <c r="I41" s="28" t="s">
        <v>34</v>
      </c>
      <c r="J41" s="17"/>
      <c r="K41" s="27" t="s">
        <v>83</v>
      </c>
      <c r="L41" s="6"/>
    </row>
    <row r="42" spans="1:12" ht="73.5" customHeight="1">
      <c r="A42" s="23" t="s">
        <v>75</v>
      </c>
      <c r="B42" s="14" t="s">
        <v>82</v>
      </c>
      <c r="C42" s="14" t="s">
        <v>82</v>
      </c>
      <c r="D42" s="15" t="s">
        <v>121</v>
      </c>
      <c r="E42" s="17">
        <f>SUM(F42)</f>
        <v>40000</v>
      </c>
      <c r="F42" s="17">
        <f t="shared" si="2"/>
        <v>40000</v>
      </c>
      <c r="G42" s="17">
        <v>40000</v>
      </c>
      <c r="H42" s="17"/>
      <c r="I42" s="28" t="s">
        <v>34</v>
      </c>
      <c r="J42" s="17"/>
      <c r="K42" s="27" t="s">
        <v>83</v>
      </c>
      <c r="L42" s="6"/>
    </row>
    <row r="43" spans="1:12" ht="73.5" customHeight="1">
      <c r="A43" s="23" t="s">
        <v>76</v>
      </c>
      <c r="B43" s="14" t="s">
        <v>82</v>
      </c>
      <c r="C43" s="14" t="s">
        <v>82</v>
      </c>
      <c r="D43" s="15" t="s">
        <v>122</v>
      </c>
      <c r="E43" s="17">
        <f aca="true" t="shared" si="4" ref="E43:E48">SUM(F43)</f>
        <v>45000</v>
      </c>
      <c r="F43" s="17">
        <f aca="true" t="shared" si="5" ref="F43:F48">SUM(G43:H43,J43)</f>
        <v>45000</v>
      </c>
      <c r="G43" s="17">
        <v>45000</v>
      </c>
      <c r="H43" s="17"/>
      <c r="I43" s="28" t="s">
        <v>34</v>
      </c>
      <c r="J43" s="17"/>
      <c r="K43" s="27" t="s">
        <v>83</v>
      </c>
      <c r="L43" s="6"/>
    </row>
    <row r="44" spans="1:12" ht="73.5" customHeight="1">
      <c r="A44" s="23" t="s">
        <v>77</v>
      </c>
      <c r="B44" s="14" t="s">
        <v>82</v>
      </c>
      <c r="C44" s="14" t="s">
        <v>82</v>
      </c>
      <c r="D44" s="15" t="s">
        <v>123</v>
      </c>
      <c r="E44" s="17">
        <f t="shared" si="4"/>
        <v>40000</v>
      </c>
      <c r="F44" s="17">
        <f t="shared" si="5"/>
        <v>40000</v>
      </c>
      <c r="G44" s="17">
        <v>40000</v>
      </c>
      <c r="H44" s="17"/>
      <c r="I44" s="28" t="s">
        <v>34</v>
      </c>
      <c r="J44" s="17"/>
      <c r="K44" s="27" t="s">
        <v>83</v>
      </c>
      <c r="L44" s="6"/>
    </row>
    <row r="45" spans="1:12" ht="73.5" customHeight="1">
      <c r="A45" s="23" t="s">
        <v>78</v>
      </c>
      <c r="B45" s="14" t="s">
        <v>82</v>
      </c>
      <c r="C45" s="14" t="s">
        <v>82</v>
      </c>
      <c r="D45" s="15" t="s">
        <v>124</v>
      </c>
      <c r="E45" s="17">
        <f t="shared" si="4"/>
        <v>40000</v>
      </c>
      <c r="F45" s="17">
        <f t="shared" si="5"/>
        <v>40000</v>
      </c>
      <c r="G45" s="17">
        <v>40000</v>
      </c>
      <c r="H45" s="17"/>
      <c r="I45" s="28" t="s">
        <v>34</v>
      </c>
      <c r="J45" s="17"/>
      <c r="K45" s="27" t="s">
        <v>83</v>
      </c>
      <c r="L45" s="6"/>
    </row>
    <row r="46" spans="1:12" ht="73.5" customHeight="1">
      <c r="A46" s="23" t="s">
        <v>79</v>
      </c>
      <c r="B46" s="14" t="s">
        <v>82</v>
      </c>
      <c r="C46" s="14" t="s">
        <v>82</v>
      </c>
      <c r="D46" s="15" t="s">
        <v>125</v>
      </c>
      <c r="E46" s="17">
        <f t="shared" si="4"/>
        <v>40000</v>
      </c>
      <c r="F46" s="17">
        <f t="shared" si="5"/>
        <v>40000</v>
      </c>
      <c r="G46" s="17">
        <v>40000</v>
      </c>
      <c r="H46" s="17"/>
      <c r="I46" s="28" t="s">
        <v>34</v>
      </c>
      <c r="J46" s="17"/>
      <c r="K46" s="27" t="s">
        <v>83</v>
      </c>
      <c r="L46" s="6"/>
    </row>
    <row r="47" spans="1:12" ht="73.5" customHeight="1">
      <c r="A47" s="23" t="s">
        <v>80</v>
      </c>
      <c r="B47" s="14" t="s">
        <v>82</v>
      </c>
      <c r="C47" s="14" t="s">
        <v>82</v>
      </c>
      <c r="D47" s="15" t="s">
        <v>126</v>
      </c>
      <c r="E47" s="17">
        <f t="shared" si="4"/>
        <v>20000</v>
      </c>
      <c r="F47" s="17">
        <f t="shared" si="5"/>
        <v>20000</v>
      </c>
      <c r="G47" s="17">
        <v>20000</v>
      </c>
      <c r="H47" s="17"/>
      <c r="I47" s="28" t="s">
        <v>34</v>
      </c>
      <c r="J47" s="17"/>
      <c r="K47" s="27" t="s">
        <v>83</v>
      </c>
      <c r="L47" s="6"/>
    </row>
    <row r="48" spans="1:12" ht="73.5" customHeight="1">
      <c r="A48" s="23" t="s">
        <v>81</v>
      </c>
      <c r="B48" s="14" t="s">
        <v>82</v>
      </c>
      <c r="C48" s="14" t="s">
        <v>82</v>
      </c>
      <c r="D48" s="15" t="s">
        <v>127</v>
      </c>
      <c r="E48" s="17">
        <f t="shared" si="4"/>
        <v>40000</v>
      </c>
      <c r="F48" s="17">
        <f t="shared" si="5"/>
        <v>40000</v>
      </c>
      <c r="G48" s="17">
        <v>40000</v>
      </c>
      <c r="H48" s="17"/>
      <c r="I48" s="28" t="s">
        <v>34</v>
      </c>
      <c r="J48" s="17"/>
      <c r="K48" s="27" t="s">
        <v>83</v>
      </c>
      <c r="L48" s="6"/>
    </row>
    <row r="49" spans="1:12" s="25" customFormat="1" ht="32.25" customHeight="1">
      <c r="A49" s="143" t="s">
        <v>88</v>
      </c>
      <c r="B49" s="144"/>
      <c r="C49" s="144"/>
      <c r="D49" s="144"/>
      <c r="E49" s="16">
        <f t="shared" si="0"/>
        <v>475000</v>
      </c>
      <c r="F49" s="16">
        <f>SUM(G49:H49,I49,J49)</f>
        <v>475000</v>
      </c>
      <c r="G49" s="16">
        <f>SUM(G36:G48)</f>
        <v>475000</v>
      </c>
      <c r="H49" s="16">
        <f>SUM(H36:H48)</f>
        <v>0</v>
      </c>
      <c r="I49" s="16">
        <f>SUM(I36:I48)</f>
        <v>0</v>
      </c>
      <c r="J49" s="16">
        <f>SUM(J36:J48)</f>
        <v>0</v>
      </c>
      <c r="K49" s="30"/>
      <c r="L49" s="102"/>
    </row>
    <row r="50" spans="1:12" s="24" customFormat="1" ht="22.5" customHeight="1">
      <c r="A50" s="142" t="s">
        <v>1</v>
      </c>
      <c r="B50" s="142"/>
      <c r="C50" s="142"/>
      <c r="D50" s="142"/>
      <c r="E50" s="22">
        <f t="shared" si="0"/>
        <v>3435500</v>
      </c>
      <c r="F50" s="22">
        <f>SUM(G50:H50,J50)</f>
        <v>3435500</v>
      </c>
      <c r="G50" s="32">
        <f>SUM(G14,G25,G27,G32,G35,G49)</f>
        <v>2951090</v>
      </c>
      <c r="H50" s="32">
        <f>SUM(H14,H25,H27,H32,H49)</f>
        <v>370000</v>
      </c>
      <c r="I50" s="32">
        <f>SUM(I14,I25,I27,I32,I49)</f>
        <v>0</v>
      </c>
      <c r="J50" s="32">
        <f>SUM(J14,J25,J27,J32,J35,J49)</f>
        <v>114410</v>
      </c>
      <c r="K50" s="7" t="s">
        <v>24</v>
      </c>
      <c r="L50" s="107" t="s">
        <v>150</v>
      </c>
    </row>
    <row r="52" ht="12.75">
      <c r="A52" s="2" t="s">
        <v>35</v>
      </c>
    </row>
    <row r="53" ht="12.75">
      <c r="A53" s="2" t="s">
        <v>36</v>
      </c>
    </row>
    <row r="54" ht="12.75">
      <c r="A54" s="2" t="s">
        <v>37</v>
      </c>
    </row>
    <row r="55" ht="12.75">
      <c r="A55" s="2" t="s">
        <v>38</v>
      </c>
    </row>
    <row r="56" ht="14.25" customHeight="1">
      <c r="A56" s="2" t="s">
        <v>39</v>
      </c>
    </row>
    <row r="57" ht="12.75" customHeight="1">
      <c r="A57" s="3" t="s">
        <v>39</v>
      </c>
    </row>
    <row r="58" ht="12.75">
      <c r="A58" s="2" t="s">
        <v>39</v>
      </c>
    </row>
  </sheetData>
  <sheetProtection/>
  <mergeCells count="23">
    <mergeCell ref="D1:L1"/>
    <mergeCell ref="J8:J10"/>
    <mergeCell ref="G8:G10"/>
    <mergeCell ref="A4:K4"/>
    <mergeCell ref="A6:A10"/>
    <mergeCell ref="B6:B10"/>
    <mergeCell ref="C6:C10"/>
    <mergeCell ref="D6:D10"/>
    <mergeCell ref="E6:E10"/>
    <mergeCell ref="F6:J6"/>
    <mergeCell ref="K6:K10"/>
    <mergeCell ref="L6:L10"/>
    <mergeCell ref="H8:H10"/>
    <mergeCell ref="G7:J7"/>
    <mergeCell ref="I8:I10"/>
    <mergeCell ref="F7:F10"/>
    <mergeCell ref="A50:D50"/>
    <mergeCell ref="A49:D49"/>
    <mergeCell ref="A25:D25"/>
    <mergeCell ref="A14:D14"/>
    <mergeCell ref="A27:D27"/>
    <mergeCell ref="A32:D32"/>
    <mergeCell ref="A35:D35"/>
  </mergeCells>
  <printOptions/>
  <pageMargins left="0.75" right="0.75" top="1" bottom="0.4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M57"/>
  <sheetViews>
    <sheetView tabSelected="1"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1" width="4.28125" style="2" customWidth="1"/>
    <col min="2" max="2" width="6.28125" style="2" customWidth="1"/>
    <col min="3" max="3" width="17.421875" style="2" customWidth="1"/>
    <col min="4" max="4" width="11.00390625" style="2" customWidth="1"/>
    <col min="5" max="5" width="9.140625" style="2" customWidth="1"/>
    <col min="6" max="6" width="10.140625" style="2" customWidth="1"/>
    <col min="7" max="7" width="10.8515625" style="2" customWidth="1"/>
    <col min="8" max="8" width="11.00390625" style="2" customWidth="1"/>
    <col min="9" max="9" width="10.421875" style="2" customWidth="1"/>
    <col min="10" max="10" width="10.28125" style="2" customWidth="1"/>
    <col min="11" max="12" width="10.421875" style="2" customWidth="1"/>
    <col min="13" max="13" width="10.421875" style="0" customWidth="1"/>
  </cols>
  <sheetData>
    <row r="1" spans="3:13" ht="12.75">
      <c r="C1" s="129" t="s">
        <v>156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3:13" ht="38.25" customHeight="1"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48.75" customHeight="1">
      <c r="A3" s="134" t="s">
        <v>23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ht="12.75">
      <c r="M4" s="11"/>
    </row>
    <row r="5" spans="1:13" s="71" customFormat="1" ht="20.25" customHeight="1">
      <c r="A5" s="135" t="s">
        <v>0</v>
      </c>
      <c r="B5" s="135" t="s">
        <v>6</v>
      </c>
      <c r="C5" s="135" t="s">
        <v>129</v>
      </c>
      <c r="D5" s="136" t="s">
        <v>135</v>
      </c>
      <c r="E5" s="136" t="s">
        <v>136</v>
      </c>
      <c r="F5" s="138" t="s">
        <v>137</v>
      </c>
      <c r="G5" s="136" t="s">
        <v>138</v>
      </c>
      <c r="H5" s="136" t="s">
        <v>139</v>
      </c>
      <c r="I5" s="136" t="s">
        <v>136</v>
      </c>
      <c r="J5" s="138" t="s">
        <v>137</v>
      </c>
      <c r="K5" s="136" t="s">
        <v>140</v>
      </c>
      <c r="L5" s="137" t="s">
        <v>20</v>
      </c>
      <c r="M5" s="137"/>
    </row>
    <row r="6" spans="1:13" s="71" customFormat="1" ht="42.75" customHeight="1">
      <c r="A6" s="135"/>
      <c r="B6" s="135"/>
      <c r="C6" s="135"/>
      <c r="D6" s="136"/>
      <c r="E6" s="140"/>
      <c r="F6" s="139"/>
      <c r="G6" s="141"/>
      <c r="H6" s="136"/>
      <c r="I6" s="140"/>
      <c r="J6" s="139"/>
      <c r="K6" s="136"/>
      <c r="L6" s="68" t="s">
        <v>21</v>
      </c>
      <c r="M6" s="68" t="s">
        <v>22</v>
      </c>
    </row>
    <row r="7" spans="1:13" s="73" customFormat="1" ht="17.2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</row>
    <row r="8" spans="1:13" s="81" customFormat="1" ht="81.75" customHeight="1">
      <c r="A8" s="74">
        <v>750</v>
      </c>
      <c r="B8" s="74">
        <v>75011</v>
      </c>
      <c r="C8" s="75" t="s">
        <v>43</v>
      </c>
      <c r="D8" s="76">
        <v>67733</v>
      </c>
      <c r="E8" s="77" t="s">
        <v>141</v>
      </c>
      <c r="F8" s="77" t="s">
        <v>141</v>
      </c>
      <c r="G8" s="76">
        <v>67733</v>
      </c>
      <c r="H8" s="78"/>
      <c r="I8" s="79"/>
      <c r="J8" s="79"/>
      <c r="K8" s="78"/>
      <c r="L8" s="78"/>
      <c r="M8" s="80"/>
    </row>
    <row r="9" spans="1:13" s="73" customFormat="1" ht="21.75" customHeight="1">
      <c r="A9" s="74" t="s">
        <v>82</v>
      </c>
      <c r="B9" s="82">
        <v>75011</v>
      </c>
      <c r="C9" s="83" t="s">
        <v>57</v>
      </c>
      <c r="D9" s="78"/>
      <c r="E9" s="79"/>
      <c r="F9" s="79"/>
      <c r="G9" s="78"/>
      <c r="H9" s="84">
        <v>67733</v>
      </c>
      <c r="I9" s="85" t="s">
        <v>141</v>
      </c>
      <c r="J9" s="85" t="s">
        <v>141</v>
      </c>
      <c r="K9" s="84">
        <v>67733</v>
      </c>
      <c r="L9" s="84">
        <v>67733</v>
      </c>
      <c r="M9" s="86">
        <v>0</v>
      </c>
    </row>
    <row r="10" spans="1:13" s="81" customFormat="1" ht="103.5" customHeight="1">
      <c r="A10" s="74">
        <v>751</v>
      </c>
      <c r="B10" s="74">
        <v>75101</v>
      </c>
      <c r="C10" s="75" t="s">
        <v>43</v>
      </c>
      <c r="D10" s="76">
        <v>1660</v>
      </c>
      <c r="E10" s="77" t="s">
        <v>141</v>
      </c>
      <c r="F10" s="77" t="s">
        <v>141</v>
      </c>
      <c r="G10" s="76">
        <v>1660</v>
      </c>
      <c r="H10" s="76"/>
      <c r="I10" s="77"/>
      <c r="J10" s="77"/>
      <c r="K10" s="76"/>
      <c r="L10" s="76"/>
      <c r="M10" s="87"/>
    </row>
    <row r="11" spans="1:13" s="73" customFormat="1" ht="50.25" customHeight="1">
      <c r="A11" s="74" t="s">
        <v>82</v>
      </c>
      <c r="B11" s="82">
        <v>75101</v>
      </c>
      <c r="C11" s="83" t="s">
        <v>90</v>
      </c>
      <c r="D11" s="76"/>
      <c r="E11" s="77"/>
      <c r="F11" s="77"/>
      <c r="G11" s="76"/>
      <c r="H11" s="84">
        <v>1660</v>
      </c>
      <c r="I11" s="85" t="s">
        <v>141</v>
      </c>
      <c r="J11" s="85" t="s">
        <v>141</v>
      </c>
      <c r="K11" s="84">
        <v>1660</v>
      </c>
      <c r="L11" s="84">
        <v>1660</v>
      </c>
      <c r="M11" s="84">
        <v>0</v>
      </c>
    </row>
    <row r="12" spans="1:13" s="73" customFormat="1" ht="99" customHeight="1">
      <c r="A12" s="74">
        <v>752</v>
      </c>
      <c r="B12" s="74">
        <v>75212</v>
      </c>
      <c r="C12" s="75" t="s">
        <v>43</v>
      </c>
      <c r="D12" s="76">
        <v>500</v>
      </c>
      <c r="E12" s="77" t="s">
        <v>141</v>
      </c>
      <c r="F12" s="77" t="s">
        <v>141</v>
      </c>
      <c r="G12" s="76">
        <v>500</v>
      </c>
      <c r="H12" s="76"/>
      <c r="I12" s="77"/>
      <c r="J12" s="77"/>
      <c r="K12" s="76"/>
      <c r="L12" s="76"/>
      <c r="M12" s="87"/>
    </row>
    <row r="13" spans="1:13" s="73" customFormat="1" ht="25.5" customHeight="1">
      <c r="A13" s="74" t="s">
        <v>82</v>
      </c>
      <c r="B13" s="82">
        <v>75212</v>
      </c>
      <c r="C13" s="83" t="s">
        <v>128</v>
      </c>
      <c r="D13" s="76"/>
      <c r="E13" s="77"/>
      <c r="F13" s="77"/>
      <c r="G13" s="76"/>
      <c r="H13" s="84">
        <v>500</v>
      </c>
      <c r="I13" s="85" t="s">
        <v>141</v>
      </c>
      <c r="J13" s="85" t="s">
        <v>141</v>
      </c>
      <c r="K13" s="84">
        <v>500</v>
      </c>
      <c r="L13" s="84">
        <v>500</v>
      </c>
      <c r="M13" s="84">
        <v>0</v>
      </c>
    </row>
    <row r="14" spans="1:13" s="73" customFormat="1" ht="111" customHeight="1">
      <c r="A14" s="74">
        <v>754</v>
      </c>
      <c r="B14" s="74">
        <v>75414</v>
      </c>
      <c r="C14" s="75" t="s">
        <v>43</v>
      </c>
      <c r="D14" s="76">
        <v>400</v>
      </c>
      <c r="E14" s="77"/>
      <c r="F14" s="77"/>
      <c r="G14" s="76">
        <v>400</v>
      </c>
      <c r="H14" s="76"/>
      <c r="I14" s="77"/>
      <c r="J14" s="77"/>
      <c r="K14" s="76"/>
      <c r="L14" s="76"/>
      <c r="M14" s="87"/>
    </row>
    <row r="15" spans="1:13" s="73" customFormat="1" ht="29.25" customHeight="1">
      <c r="A15" s="74" t="s">
        <v>82</v>
      </c>
      <c r="B15" s="82">
        <v>75414</v>
      </c>
      <c r="C15" s="83" t="s">
        <v>48</v>
      </c>
      <c r="D15" s="76"/>
      <c r="E15" s="77"/>
      <c r="F15" s="77"/>
      <c r="G15" s="76"/>
      <c r="H15" s="84">
        <v>400</v>
      </c>
      <c r="I15" s="85" t="s">
        <v>141</v>
      </c>
      <c r="J15" s="85" t="s">
        <v>141</v>
      </c>
      <c r="K15" s="84">
        <v>400</v>
      </c>
      <c r="L15" s="84">
        <v>400</v>
      </c>
      <c r="M15" s="84">
        <v>0</v>
      </c>
    </row>
    <row r="16" spans="1:13" s="81" customFormat="1" ht="97.5" customHeight="1">
      <c r="A16" s="74">
        <v>852</v>
      </c>
      <c r="B16" s="74">
        <v>85212</v>
      </c>
      <c r="C16" s="75" t="s">
        <v>43</v>
      </c>
      <c r="D16" s="76">
        <v>2221000</v>
      </c>
      <c r="E16" s="77" t="s">
        <v>141</v>
      </c>
      <c r="F16" s="77" t="s">
        <v>141</v>
      </c>
      <c r="G16" s="76">
        <v>2221000</v>
      </c>
      <c r="H16" s="76"/>
      <c r="I16" s="77"/>
      <c r="J16" s="77"/>
      <c r="K16" s="76"/>
      <c r="L16" s="76"/>
      <c r="M16" s="76"/>
    </row>
    <row r="17" spans="1:13" s="73" customFormat="1" ht="85.5" customHeight="1">
      <c r="A17" s="74" t="s">
        <v>82</v>
      </c>
      <c r="B17" s="82">
        <v>85212</v>
      </c>
      <c r="C17" s="88" t="s">
        <v>91</v>
      </c>
      <c r="D17" s="76"/>
      <c r="E17" s="77"/>
      <c r="F17" s="77"/>
      <c r="G17" s="76"/>
      <c r="H17" s="84">
        <v>2221000</v>
      </c>
      <c r="I17" s="85" t="s">
        <v>141</v>
      </c>
      <c r="J17" s="85" t="s">
        <v>141</v>
      </c>
      <c r="K17" s="84">
        <v>2221000</v>
      </c>
      <c r="L17" s="84">
        <v>2221000</v>
      </c>
      <c r="M17" s="84">
        <v>0</v>
      </c>
    </row>
    <row r="18" spans="1:13" s="81" customFormat="1" ht="114.75" customHeight="1">
      <c r="A18" s="74" t="s">
        <v>82</v>
      </c>
      <c r="B18" s="74">
        <v>85213</v>
      </c>
      <c r="C18" s="75" t="s">
        <v>43</v>
      </c>
      <c r="D18" s="76">
        <v>9400</v>
      </c>
      <c r="E18" s="77" t="s">
        <v>141</v>
      </c>
      <c r="F18" s="77" t="s">
        <v>141</v>
      </c>
      <c r="G18" s="76">
        <v>9400</v>
      </c>
      <c r="H18" s="76"/>
      <c r="I18" s="77"/>
      <c r="J18" s="77"/>
      <c r="K18" s="76"/>
      <c r="L18" s="76"/>
      <c r="M18" s="76"/>
    </row>
    <row r="19" spans="1:13" s="73" customFormat="1" ht="133.5" customHeight="1">
      <c r="A19" s="74" t="s">
        <v>82</v>
      </c>
      <c r="B19" s="82">
        <v>85213</v>
      </c>
      <c r="C19" s="89" t="s">
        <v>92</v>
      </c>
      <c r="D19" s="76"/>
      <c r="E19" s="77"/>
      <c r="F19" s="77"/>
      <c r="G19" s="76"/>
      <c r="H19" s="84">
        <v>9400</v>
      </c>
      <c r="I19" s="85" t="s">
        <v>141</v>
      </c>
      <c r="J19" s="85" t="s">
        <v>141</v>
      </c>
      <c r="K19" s="84">
        <v>9400</v>
      </c>
      <c r="L19" s="84">
        <v>9400</v>
      </c>
      <c r="M19" s="84">
        <v>0</v>
      </c>
    </row>
    <row r="20" spans="1:13" s="73" customFormat="1" ht="102" customHeight="1">
      <c r="A20" s="74" t="s">
        <v>82</v>
      </c>
      <c r="B20" s="82">
        <v>85215</v>
      </c>
      <c r="C20" s="75" t="s">
        <v>43</v>
      </c>
      <c r="D20" s="76">
        <v>0</v>
      </c>
      <c r="E20" s="77" t="s">
        <v>142</v>
      </c>
      <c r="F20" s="77" t="s">
        <v>141</v>
      </c>
      <c r="G20" s="76">
        <v>501.9</v>
      </c>
      <c r="H20" s="84"/>
      <c r="I20" s="85"/>
      <c r="J20" s="85"/>
      <c r="K20" s="84"/>
      <c r="L20" s="84"/>
      <c r="M20" s="84"/>
    </row>
    <row r="21" spans="1:13" s="73" customFormat="1" ht="45" customHeight="1">
      <c r="A21" s="74" t="s">
        <v>82</v>
      </c>
      <c r="B21" s="82">
        <v>85215</v>
      </c>
      <c r="C21" s="89" t="s">
        <v>50</v>
      </c>
      <c r="D21" s="76"/>
      <c r="E21" s="77"/>
      <c r="F21" s="77"/>
      <c r="G21" s="76"/>
      <c r="H21" s="84">
        <v>0</v>
      </c>
      <c r="I21" s="85" t="s">
        <v>142</v>
      </c>
      <c r="J21" s="85" t="s">
        <v>141</v>
      </c>
      <c r="K21" s="84">
        <v>501.9</v>
      </c>
      <c r="L21" s="84">
        <v>501.9</v>
      </c>
      <c r="M21" s="84">
        <v>0</v>
      </c>
    </row>
    <row r="22" spans="1:13" s="81" customFormat="1" ht="108.75" customHeight="1">
      <c r="A22" s="74" t="s">
        <v>82</v>
      </c>
      <c r="B22" s="74">
        <v>85228</v>
      </c>
      <c r="C22" s="75" t="s">
        <v>43</v>
      </c>
      <c r="D22" s="76">
        <v>60000</v>
      </c>
      <c r="E22" s="77" t="s">
        <v>141</v>
      </c>
      <c r="F22" s="77" t="s">
        <v>141</v>
      </c>
      <c r="G22" s="76">
        <v>60000</v>
      </c>
      <c r="H22" s="76"/>
      <c r="I22" s="77"/>
      <c r="J22" s="77"/>
      <c r="K22" s="76"/>
      <c r="L22" s="76"/>
      <c r="M22" s="76"/>
    </row>
    <row r="23" spans="1:13" s="73" customFormat="1" ht="44.25" customHeight="1">
      <c r="A23" s="74" t="s">
        <v>82</v>
      </c>
      <c r="B23" s="82">
        <v>85228</v>
      </c>
      <c r="C23" s="89" t="s">
        <v>51</v>
      </c>
      <c r="D23" s="84"/>
      <c r="E23" s="85"/>
      <c r="F23" s="85"/>
      <c r="G23" s="84"/>
      <c r="H23" s="84">
        <v>60000</v>
      </c>
      <c r="I23" s="85" t="s">
        <v>141</v>
      </c>
      <c r="J23" s="85" t="s">
        <v>141</v>
      </c>
      <c r="K23" s="84">
        <v>60000</v>
      </c>
      <c r="L23" s="84">
        <v>60000</v>
      </c>
      <c r="M23" s="84">
        <v>0</v>
      </c>
    </row>
    <row r="24" spans="1:13" s="81" customFormat="1" ht="96.75" customHeight="1">
      <c r="A24" s="74" t="s">
        <v>82</v>
      </c>
      <c r="B24" s="74">
        <v>85295</v>
      </c>
      <c r="C24" s="75" t="s">
        <v>43</v>
      </c>
      <c r="D24" s="76">
        <v>15882</v>
      </c>
      <c r="E24" s="77" t="s">
        <v>141</v>
      </c>
      <c r="F24" s="77" t="s">
        <v>141</v>
      </c>
      <c r="G24" s="76">
        <v>15882</v>
      </c>
      <c r="H24" s="76"/>
      <c r="I24" s="77"/>
      <c r="J24" s="77"/>
      <c r="K24" s="76"/>
      <c r="L24" s="76"/>
      <c r="M24" s="76"/>
    </row>
    <row r="25" spans="1:13" s="73" customFormat="1" ht="44.25" customHeight="1">
      <c r="A25" s="74" t="s">
        <v>82</v>
      </c>
      <c r="B25" s="82">
        <v>85295</v>
      </c>
      <c r="C25" s="89" t="s">
        <v>52</v>
      </c>
      <c r="D25" s="84"/>
      <c r="E25" s="85"/>
      <c r="F25" s="85"/>
      <c r="G25" s="84"/>
      <c r="H25" s="84">
        <v>15882</v>
      </c>
      <c r="I25" s="85" t="s">
        <v>141</v>
      </c>
      <c r="J25" s="85" t="s">
        <v>141</v>
      </c>
      <c r="K25" s="84">
        <v>15882</v>
      </c>
      <c r="L25" s="84">
        <v>15882</v>
      </c>
      <c r="M25" s="84">
        <v>0</v>
      </c>
    </row>
    <row r="26" spans="1:13" s="73" customFormat="1" ht="19.5" customHeight="1">
      <c r="A26" s="111" t="s">
        <v>1</v>
      </c>
      <c r="B26" s="112"/>
      <c r="C26" s="113"/>
      <c r="D26" s="90">
        <f>SUM(D8,D10,D12,D14,D16,D18,D20,D22,D24)</f>
        <v>2376575</v>
      </c>
      <c r="E26" s="96" t="s">
        <v>142</v>
      </c>
      <c r="F26" s="91" t="s">
        <v>141</v>
      </c>
      <c r="G26" s="90">
        <f>SUM(G8,G10,G12,G14,G16,G18,G20,G22,G24)</f>
        <v>2377076.9</v>
      </c>
      <c r="H26" s="92">
        <f>SUM(H9,H11,H13,H15,H17,H19,H21,H23,H25)</f>
        <v>2376575</v>
      </c>
      <c r="I26" s="96" t="s">
        <v>142</v>
      </c>
      <c r="J26" s="92">
        <v>0</v>
      </c>
      <c r="K26" s="92">
        <f>SUM(K9,K11,K13,K15,K17,K19,K21,K23,K25)</f>
        <v>2377076.9</v>
      </c>
      <c r="L26" s="92">
        <f>SUM(L9,L11,L13,L15,L17,L19,L21,L23,L25)</f>
        <v>2377076.9</v>
      </c>
      <c r="M26" s="92">
        <f>SUM(M9,M11,M13,M15,M17,M19,M21,M23,M25)</f>
        <v>0</v>
      </c>
    </row>
    <row r="27" spans="1:12" s="73" customFormat="1" ht="10.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s="73" customFormat="1" ht="10.5">
      <c r="A28" s="94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s="73" customFormat="1" ht="10.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2" s="73" customFormat="1" ht="10.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s="73" customFormat="1" ht="10.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 s="73" customFormat="1" ht="10.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2" s="73" customFormat="1" ht="10.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2" s="73" customFormat="1" ht="10.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s="73" customFormat="1" ht="10.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12" s="73" customFormat="1" ht="10.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s="73" customFormat="1" ht="10.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1:12" s="73" customFormat="1" ht="10.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1:12" s="73" customFormat="1" ht="10.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12" s="73" customFormat="1" ht="10.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1:12" s="73" customFormat="1" ht="10.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s="73" customFormat="1" ht="10.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1:12" s="73" customFormat="1" ht="10.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1:12" s="73" customFormat="1" ht="10.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s="73" customFormat="1" ht="10.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s="73" customFormat="1" ht="10.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s="73" customFormat="1" ht="10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s="73" customFormat="1" ht="10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s="73" customFormat="1" ht="10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s="73" customFormat="1" ht="10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s="73" customFormat="1" ht="10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s="73" customFormat="1" ht="10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s="73" customFormat="1" ht="10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s="73" customFormat="1" ht="10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s="73" customFormat="1" ht="10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s="73" customFormat="1" ht="10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s="73" customFormat="1" ht="10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</sheetData>
  <sheetProtection/>
  <mergeCells count="15">
    <mergeCell ref="C1:M2"/>
    <mergeCell ref="J5:J6"/>
    <mergeCell ref="K5:K6"/>
    <mergeCell ref="E5:E6"/>
    <mergeCell ref="F5:F6"/>
    <mergeCell ref="G5:G6"/>
    <mergeCell ref="I5:I6"/>
    <mergeCell ref="A26:C26"/>
    <mergeCell ref="A3:M3"/>
    <mergeCell ref="A5:A6"/>
    <mergeCell ref="B5:B6"/>
    <mergeCell ref="C5:C6"/>
    <mergeCell ref="D5:D6"/>
    <mergeCell ref="H5:H6"/>
    <mergeCell ref="L5:M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Urząd Gminy Sochaczew</cp:lastModifiedBy>
  <cp:lastPrinted>2014-02-19T10:55:40Z</cp:lastPrinted>
  <dcterms:created xsi:type="dcterms:W3CDTF">2009-10-15T10:17:39Z</dcterms:created>
  <dcterms:modified xsi:type="dcterms:W3CDTF">2014-03-21T11:07:48Z</dcterms:modified>
  <cp:category/>
  <cp:version/>
  <cp:contentType/>
  <cp:contentStatus/>
</cp:coreProperties>
</file>