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2" windowHeight="9216" tabRatio="883" activeTab="0"/>
  </bookViews>
  <sheets>
    <sheet name="dochody" sheetId="1" r:id="rId1"/>
    <sheet name="wyd.inwest." sheetId="2" r:id="rId2"/>
    <sheet name="przychody i rozchody" sheetId="3" r:id="rId3"/>
  </sheets>
  <definedNames>
    <definedName name="_xlnm.Print_Area" localSheetId="0">'dochody'!$A$1:$L$31</definedName>
  </definedNames>
  <calcPr fullCalcOnLoad="1"/>
</workbook>
</file>

<file path=xl/sharedStrings.xml><?xml version="1.0" encoding="utf-8"?>
<sst xmlns="http://schemas.openxmlformats.org/spreadsheetml/2006/main" count="410" uniqueCount="207">
  <si>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</si>
  <si>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</si>
  <si>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</si>
  <si>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</si>
  <si>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</si>
  <si>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</si>
  <si>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</si>
  <si>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</si>
  <si>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</si>
  <si>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</si>
  <si>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</si>
  <si>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</si>
  <si>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</si>
  <si>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</si>
  <si>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</si>
  <si>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</si>
  <si>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</si>
  <si>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</si>
  <si>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</si>
  <si>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</si>
  <si>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</si>
  <si>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</si>
  <si>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</si>
  <si>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</si>
  <si>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</si>
  <si>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</si>
  <si>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</si>
  <si>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</si>
  <si>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</si>
  <si>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</si>
  <si>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</si>
  <si>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</si>
  <si>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</si>
  <si>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</si>
  <si>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</si>
  <si>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</si>
  <si>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</si>
  <si>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</si>
  <si>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</si>
  <si>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</si>
  <si>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</si>
  <si>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</si>
  <si>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</si>
  <si>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</si>
  <si>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</si>
  <si>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</si>
  <si>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</si>
  <si>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</si>
  <si>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</si>
  <si>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</si>
  <si>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</si>
  <si>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</si>
  <si>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</si>
  <si>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</si>
  <si>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</si>
  <si>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</si>
  <si>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</si>
  <si>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</si>
  <si>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</si>
  <si>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</si>
  <si>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</si>
  <si>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</si>
  <si>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</si>
  <si>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</si>
  <si>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</si>
  <si>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</si>
  <si>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</si>
  <si>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</si>
  <si>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</si>
  <si>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z tego :</t>
  </si>
  <si>
    <t>010</t>
  </si>
  <si>
    <t>750</t>
  </si>
  <si>
    <t>600</t>
  </si>
  <si>
    <t>60016</t>
  </si>
  <si>
    <t>801</t>
  </si>
  <si>
    <t>Oświata i wychowanie</t>
  </si>
  <si>
    <t>900</t>
  </si>
  <si>
    <t>01010</t>
  </si>
  <si>
    <t>75023</t>
  </si>
  <si>
    <t>90015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</si>
  <si>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</si>
  <si>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</si>
  <si>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</si>
  <si>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</si>
  <si>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</si>
  <si>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</si>
  <si>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</si>
  <si>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</si>
  <si>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</si>
  <si>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</si>
  <si>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</si>
  <si>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</si>
  <si>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</si>
  <si>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</si>
  <si>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</si>
  <si>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</si>
  <si>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</si>
  <si>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</si>
  <si>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</si>
  <si>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</si>
  <si>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</si>
  <si>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</si>
  <si>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</si>
  <si>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</si>
  <si>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</si>
  <si>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</si>
  <si>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</si>
  <si>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</si>
  <si>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</si>
  <si>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</si>
  <si>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</si>
  <si>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</si>
  <si>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</si>
  <si>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</si>
  <si>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</si>
  <si>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</si>
  <si>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</si>
  <si>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80101</t>
  </si>
  <si>
    <t>39.</t>
  </si>
  <si>
    <t>40.</t>
  </si>
  <si>
    <t>41.</t>
  </si>
  <si>
    <t>42.</t>
  </si>
  <si>
    <t>43.</t>
  </si>
  <si>
    <t>§ 950</t>
  </si>
  <si>
    <t>80110</t>
  </si>
  <si>
    <t>Ogółem Dział 801</t>
  </si>
  <si>
    <t xml:space="preserve">     DOCHODY BUDŻETU</t>
  </si>
  <si>
    <t>par.2009</t>
  </si>
  <si>
    <t>par.2007</t>
  </si>
  <si>
    <t>Planowane dochody na 2014 r</t>
  </si>
  <si>
    <t>Przychody i rozchody budżetu w 2014 r.</t>
  </si>
  <si>
    <t xml:space="preserve">Budowa sieci wodociągowej w Lubiejewie </t>
  </si>
  <si>
    <t>rok 2014</t>
  </si>
  <si>
    <t>Budowa sieci wodociągowej w Żukowie</t>
  </si>
  <si>
    <t>Przebudowa drogi gminnej w miejscowości Czerwonka Parcel</t>
  </si>
  <si>
    <t>Przebudowa drogi gminnej w miejscowości Czyste - Kożuszki Parcel</t>
  </si>
  <si>
    <t>Przebudowa drogi gminnej w miejscowości Gawłów</t>
  </si>
  <si>
    <t>Przebudowa drogi gminnej w miejscowości Janówek Duranowski</t>
  </si>
  <si>
    <t>Przebudowa drogi gminnej w miejscowości Kąty</t>
  </si>
  <si>
    <t>Przebudowa drogi gminnej w miejscowości Kuznocin dz.1/13</t>
  </si>
  <si>
    <t>Przebudowa drogi gminnej w miejscowości Kuznocin dz.215/16</t>
  </si>
  <si>
    <t>Przebudowa drogi gminnej w miejscowości Rozlazłów</t>
  </si>
  <si>
    <t>Przebudowa drogi gminnej w miejscowości Żuków dz.185/11</t>
  </si>
  <si>
    <t>Przebudowa drogi gminnej w miejscowości Żuków dz.192/7</t>
  </si>
  <si>
    <t>Zakup 6 zestawów komputerowych dla UG Sochaczew</t>
  </si>
  <si>
    <t>Zakup pompy pożarniczej pływającej dla OSP Dachowa</t>
  </si>
  <si>
    <t>Zakup pompy pożarniczej szlamowej dla OSP Nowe Mostki</t>
  </si>
  <si>
    <t>Rozbudowa i termomodernizacja budynku szkoły w Mokasie</t>
  </si>
  <si>
    <t>Budowa boiska z poliuretanu w Wymysłowie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</si>
  <si>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</si>
  <si>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</si>
  <si>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</si>
  <si>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</si>
  <si>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Karwowo</t>
  </si>
  <si>
    <t>Budowa oświetlenia ulicznego w miejscowości Kaźmierów - Czyste</t>
  </si>
  <si>
    <t>Budowa oświetlenia ulicznego w miejscowości Kąty</t>
  </si>
  <si>
    <t>Budowa oświetlenia ulicznego w miejscowości Kożuszki Parcel</t>
  </si>
  <si>
    <t>Budowa oświetlenia ulicznego w miejscowości Kuznocin</t>
  </si>
  <si>
    <t>Budowa oświetlenia ulicznego w miejscowości Nowe Mostki</t>
  </si>
  <si>
    <t>Budowa oświetlenia ulicznego w miejscowości Władysławów</t>
  </si>
  <si>
    <t>Budowa oświetlenia ulicznego w miejscowości Żdżarów</t>
  </si>
  <si>
    <t>Budowa oświetlenia ulicznego w miejscowości Żuków</t>
  </si>
  <si>
    <t xml:space="preserve">dotacje i </t>
  </si>
  <si>
    <t xml:space="preserve">Nazwa zadania inwestycyjnego </t>
  </si>
  <si>
    <t>Przed zmianą</t>
  </si>
  <si>
    <t>Zwiekszenia(+)</t>
  </si>
  <si>
    <t>Zmniejszenia(-)</t>
  </si>
  <si>
    <t>Po zmianie</t>
  </si>
  <si>
    <t>0,00</t>
  </si>
  <si>
    <t xml:space="preserve"> kwota zmiany +/-</t>
  </si>
  <si>
    <t>Zakup pieca gazowego dla OSP Feliksów</t>
  </si>
  <si>
    <t>Zakup agregatu dla OSP Nowe Mostki</t>
  </si>
  <si>
    <t>Wydatki budżetu gminy na zadania inwestycyjne na 2014 rok nieobjęte wykazem przedsięwzięć do Wieloletniej Prognozy Finansowej</t>
  </si>
  <si>
    <t>Zakup wiaty przystankowej w Dachowej</t>
  </si>
  <si>
    <t>Zakup wiaty przystankowej w Janaszówku</t>
  </si>
  <si>
    <t>Ogółem rozdział 80195</t>
  </si>
  <si>
    <t xml:space="preserve">" </t>
  </si>
  <si>
    <t>80195</t>
  </si>
  <si>
    <t>Budowa placu zabaw przy Szkole Podstawowej w Żukowie</t>
  </si>
  <si>
    <t>Budowa placu zabaw przy Szkole Podstawowej w Feliksowie</t>
  </si>
  <si>
    <t>Budowa placu zabaw przy Szkole Podstawowej w Gawłowie</t>
  </si>
  <si>
    <t>Budowa placu zabaw przy Szkole Podstawowej w Kątach</t>
  </si>
  <si>
    <t>Budowa placu zabaw przy Szkole Podstawowej w Mokasie</t>
  </si>
  <si>
    <t>Budowa placu zabaw przy Szkole Podstawowej w Wyczółkach</t>
  </si>
  <si>
    <t>Budowa parkingu przy budynku socjalno-sportowym w Feliksowie</t>
  </si>
  <si>
    <t>Zakup kserokopiarki dla Szkoły Podstawowej w Feliksowie</t>
  </si>
  <si>
    <t>+ 68 286,21</t>
  </si>
  <si>
    <t>Otrzymane spadki, zapisy i darowozny w postaci pieniężnej</t>
  </si>
  <si>
    <t>+ 4 000,00</t>
  </si>
  <si>
    <t>Wpływy z różnych opłat</t>
  </si>
  <si>
    <t>+ 100,00</t>
  </si>
  <si>
    <t>Pozostałe odsetki</t>
  </si>
  <si>
    <t>+ 10,00</t>
  </si>
  <si>
    <t>Wpływy z róznych dochodów</t>
  </si>
  <si>
    <t>+ 64 176,21</t>
  </si>
  <si>
    <t>+ 150 000</t>
  </si>
  <si>
    <t>Zwiększenia</t>
  </si>
  <si>
    <t>Zmniejszenia</t>
  </si>
  <si>
    <t>Plan po zmianach</t>
  </si>
  <si>
    <t>Ogółem Dział 926</t>
  </si>
  <si>
    <t>Plan przed zmianą</t>
  </si>
  <si>
    <t>Budowa oświetlenia ulicznego w miejscowości Lubiejew</t>
  </si>
  <si>
    <t>+ 43 000</t>
  </si>
  <si>
    <t>+ 193 000</t>
  </si>
  <si>
    <t>Załącznik nr 1 do Uchwały Nr LIV/274/2014 Rady Gminy Sochaczew z dnia 25 czerwca 2014 roku zmieniająca Uchwałę Budżetową Gminy Sochaczew na rok 2014</t>
  </si>
  <si>
    <t xml:space="preserve">     Załącznik nr 3 do Uchwały Nr LIV/274/2014 Rady Gminy Sochaczew z dnia 25 czerwca 2014 roku zmieniająca Uchwałę Budżetową Gminy Sochaczew na rok 2014 rok </t>
  </si>
  <si>
    <t xml:space="preserve">     Załącznik nr 4 do Uchwały Nr LIV/274/2014 Rady Gminy Sochaczew z dnia 25 czerwca 2014 roku zmieniająca Uchwałę Budżetową Gminy Sochaczew na rok 2014 rok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</si>
</sst>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 CE"/>
      <family val="0"/>
    </font>
    <font>
      <b/>
      <sz val="9"/>
      <name val="Arial"/>
      <family val="2"/>
    </font>
    <font>
      <i/>
      <sz val="9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2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21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49" fontId="6" fillId="0" borderId="10" xfId="0" applyNumberFormat="1" applyFont="1" applyBorder="1" applyAlignment="1">
      <alignment horizontal="right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 wrapText="1"/>
    </xf>
    <xf numFmtId="4" fontId="17" fillId="0" borderId="1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right" vertical="center" wrapText="1"/>
    </xf>
    <xf numFmtId="4" fontId="17" fillId="0" borderId="11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3" fontId="23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49" fontId="23" fillId="33" borderId="10" xfId="0" applyNumberFormat="1" applyFont="1" applyFill="1" applyBorder="1" applyAlignment="1">
      <alignment horizontal="right" vertical="center"/>
    </xf>
    <xf numFmtId="0" fontId="17" fillId="35" borderId="10" xfId="0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 horizontal="right" vertical="center"/>
    </xf>
    <xf numFmtId="0" fontId="17" fillId="35" borderId="10" xfId="0" applyFont="1" applyFill="1" applyBorder="1" applyAlignment="1">
      <alignment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right" vertical="center"/>
    </xf>
    <xf numFmtId="49" fontId="17" fillId="35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3" fontId="23" fillId="0" borderId="10" xfId="42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5CAD3"/>
  </sheetPr>
  <dimension ref="A1:M49"/>
  <sheetViews>
    <sheetView tabSelected="1" zoomScalePageLayoutView="0" workbookViewId="0" topLeftCell="A1">
      <selection activeCell="F6" sqref="F6:F8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11.00390625" style="0" customWidth="1"/>
    <col min="4" max="4" width="10.00390625" style="0" customWidth="1"/>
    <col min="5" max="5" width="9.57421875" style="0" customWidth="1"/>
    <col min="6" max="6" width="12.57421875" style="0" customWidth="1"/>
    <col min="7" max="7" width="13.28125" style="0" customWidth="1"/>
    <col min="8" max="8" width="11.421875" style="0" customWidth="1"/>
    <col min="9" max="9" width="11.140625" style="0" customWidth="1"/>
    <col min="10" max="10" width="10.00390625" style="0" customWidth="1"/>
    <col min="11" max="11" width="8.7109375" style="0" customWidth="1"/>
    <col min="12" max="12" width="10.28125" style="0" customWidth="1"/>
    <col min="13" max="13" width="9.7109375" style="0" bestFit="1" customWidth="1"/>
  </cols>
  <sheetData>
    <row r="1" spans="2:13" ht="18" customHeight="1">
      <c r="B1" s="3"/>
      <c r="C1" s="152" t="s">
        <v>204</v>
      </c>
      <c r="D1" s="152"/>
      <c r="E1" s="152"/>
      <c r="F1" s="152"/>
      <c r="G1" s="152"/>
      <c r="H1" s="152"/>
      <c r="I1" s="152"/>
      <c r="J1" s="152"/>
      <c r="K1" s="152"/>
      <c r="L1" s="152"/>
      <c r="M1" s="55"/>
    </row>
    <row r="2" spans="2:13" ht="17.25">
      <c r="B2" s="3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55"/>
    </row>
    <row r="3" spans="2:5" ht="9.75" customHeight="1">
      <c r="B3" s="3"/>
      <c r="C3" s="3"/>
      <c r="D3" s="3"/>
      <c r="E3" s="3"/>
    </row>
    <row r="4" ht="12.75">
      <c r="F4" s="1" t="s">
        <v>126</v>
      </c>
    </row>
    <row r="5" spans="1:12" s="4" customFormat="1" ht="20.25" customHeight="1">
      <c r="A5" s="141" t="s">
        <v>0</v>
      </c>
      <c r="B5" s="141" t="s">
        <v>9</v>
      </c>
      <c r="C5" s="147" t="s">
        <v>164</v>
      </c>
      <c r="D5" s="147" t="s">
        <v>165</v>
      </c>
      <c r="E5" s="147" t="s">
        <v>166</v>
      </c>
      <c r="F5" s="145" t="s">
        <v>129</v>
      </c>
      <c r="G5" s="145"/>
      <c r="H5" s="145"/>
      <c r="I5" s="145"/>
      <c r="J5" s="145"/>
      <c r="K5" s="145"/>
      <c r="L5" s="146"/>
    </row>
    <row r="6" spans="1:12" s="4" customFormat="1" ht="15" customHeight="1">
      <c r="A6" s="142"/>
      <c r="B6" s="142"/>
      <c r="C6" s="148"/>
      <c r="D6" s="158"/>
      <c r="E6" s="148"/>
      <c r="F6" s="147" t="s">
        <v>167</v>
      </c>
      <c r="G6" s="150" t="s">
        <v>69</v>
      </c>
      <c r="H6" s="150"/>
      <c r="I6" s="150"/>
      <c r="J6" s="150"/>
      <c r="K6" s="150"/>
      <c r="L6" s="151"/>
    </row>
    <row r="7" spans="1:12" s="4" customFormat="1" ht="15" customHeight="1">
      <c r="A7" s="143"/>
      <c r="B7" s="143"/>
      <c r="C7" s="148"/>
      <c r="D7" s="158"/>
      <c r="E7" s="148"/>
      <c r="F7" s="148"/>
      <c r="G7" s="156" t="s">
        <v>2</v>
      </c>
      <c r="H7" s="155" t="s">
        <v>7</v>
      </c>
      <c r="I7" s="151"/>
      <c r="J7" s="141" t="s">
        <v>6</v>
      </c>
      <c r="K7" s="155" t="s">
        <v>7</v>
      </c>
      <c r="L7" s="151"/>
    </row>
    <row r="8" spans="1:12" s="4" customFormat="1" ht="86.25" customHeight="1">
      <c r="A8" s="144"/>
      <c r="B8" s="144"/>
      <c r="C8" s="149"/>
      <c r="D8" s="159"/>
      <c r="E8" s="149"/>
      <c r="F8" s="149"/>
      <c r="G8" s="157"/>
      <c r="H8" s="58" t="s">
        <v>3</v>
      </c>
      <c r="I8" s="59" t="s">
        <v>4</v>
      </c>
      <c r="J8" s="154"/>
      <c r="K8" s="57" t="s">
        <v>3</v>
      </c>
      <c r="L8" s="59" t="s">
        <v>4</v>
      </c>
    </row>
    <row r="9" spans="1:12" s="37" customFormat="1" ht="1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s="46" customFormat="1" ht="36.75" customHeight="1">
      <c r="A10" s="38" t="s">
        <v>74</v>
      </c>
      <c r="B10" s="45" t="s">
        <v>75</v>
      </c>
      <c r="C10" s="39">
        <v>1718113.04</v>
      </c>
      <c r="D10" s="51" t="s">
        <v>186</v>
      </c>
      <c r="E10" s="51" t="s">
        <v>168</v>
      </c>
      <c r="F10" s="39">
        <v>1786399.25</v>
      </c>
      <c r="G10" s="39">
        <v>1351100.85</v>
      </c>
      <c r="H10" s="39">
        <v>272676.66</v>
      </c>
      <c r="I10" s="40">
        <v>695854.53</v>
      </c>
      <c r="J10" s="40">
        <v>435298.4</v>
      </c>
      <c r="K10" s="40">
        <v>48133.26</v>
      </c>
      <c r="L10" s="40">
        <v>387165.14</v>
      </c>
    </row>
    <row r="11" spans="1:12" s="41" customFormat="1" ht="33" customHeight="1">
      <c r="A11" s="42"/>
      <c r="B11" s="43" t="s">
        <v>189</v>
      </c>
      <c r="C11" s="44">
        <v>0</v>
      </c>
      <c r="D11" s="52" t="s">
        <v>190</v>
      </c>
      <c r="E11" s="52" t="s">
        <v>168</v>
      </c>
      <c r="F11" s="44">
        <v>100</v>
      </c>
      <c r="G11" s="52" t="s">
        <v>190</v>
      </c>
      <c r="H11" s="52"/>
      <c r="I11" s="52"/>
      <c r="J11" s="56"/>
      <c r="K11" s="56"/>
      <c r="L11" s="56"/>
    </row>
    <row r="12" spans="1:12" s="41" customFormat="1" ht="36" customHeight="1">
      <c r="A12" s="42"/>
      <c r="B12" s="43" t="s">
        <v>191</v>
      </c>
      <c r="C12" s="44">
        <v>450</v>
      </c>
      <c r="D12" s="52" t="s">
        <v>192</v>
      </c>
      <c r="E12" s="52" t="s">
        <v>168</v>
      </c>
      <c r="F12" s="44">
        <v>460</v>
      </c>
      <c r="G12" s="52" t="s">
        <v>192</v>
      </c>
      <c r="H12" s="52"/>
      <c r="I12" s="52"/>
      <c r="J12" s="56"/>
      <c r="K12" s="56"/>
      <c r="L12" s="56"/>
    </row>
    <row r="13" spans="1:12" s="41" customFormat="1" ht="40.5" customHeight="1">
      <c r="A13" s="42"/>
      <c r="B13" s="43" t="s">
        <v>187</v>
      </c>
      <c r="C13" s="44">
        <v>0</v>
      </c>
      <c r="D13" s="52" t="s">
        <v>188</v>
      </c>
      <c r="E13" s="52" t="s">
        <v>168</v>
      </c>
      <c r="F13" s="44">
        <v>4000</v>
      </c>
      <c r="G13" s="52" t="s">
        <v>188</v>
      </c>
      <c r="H13" s="52"/>
      <c r="I13" s="52"/>
      <c r="J13" s="56"/>
      <c r="K13" s="56"/>
      <c r="L13" s="56"/>
    </row>
    <row r="14" spans="1:12" s="41" customFormat="1" ht="39" customHeight="1">
      <c r="A14" s="42"/>
      <c r="B14" s="43" t="s">
        <v>193</v>
      </c>
      <c r="C14" s="44">
        <v>0</v>
      </c>
      <c r="D14" s="52" t="s">
        <v>194</v>
      </c>
      <c r="E14" s="52" t="s">
        <v>168</v>
      </c>
      <c r="F14" s="44">
        <v>64176.21</v>
      </c>
      <c r="G14" s="52" t="s">
        <v>194</v>
      </c>
      <c r="H14" s="52"/>
      <c r="I14" s="52"/>
      <c r="J14" s="56"/>
      <c r="K14" s="56"/>
      <c r="L14" s="56"/>
    </row>
    <row r="15" spans="1:12" s="48" customFormat="1" ht="27" customHeight="1">
      <c r="A15" s="153" t="s">
        <v>8</v>
      </c>
      <c r="B15" s="153"/>
      <c r="C15" s="39">
        <v>33012843.06</v>
      </c>
      <c r="D15" s="51" t="s">
        <v>186</v>
      </c>
      <c r="E15" s="51" t="s">
        <v>168</v>
      </c>
      <c r="F15" s="39">
        <v>33081129.27</v>
      </c>
      <c r="G15" s="47">
        <v>32245830.87</v>
      </c>
      <c r="H15" s="47">
        <v>3063481.75</v>
      </c>
      <c r="I15" s="47">
        <v>887800.48</v>
      </c>
      <c r="J15" s="47">
        <v>835298.4</v>
      </c>
      <c r="K15" s="47">
        <v>48133.26</v>
      </c>
      <c r="L15" s="47">
        <v>787165.14</v>
      </c>
    </row>
    <row r="16" spans="2:5" s="41" customFormat="1" ht="9.75">
      <c r="B16" s="49"/>
      <c r="C16" s="49"/>
      <c r="D16" s="49"/>
      <c r="E16" s="49"/>
    </row>
    <row r="17" spans="1:5" s="41" customFormat="1" ht="9.75">
      <c r="A17" s="50" t="s">
        <v>5</v>
      </c>
      <c r="B17" s="49"/>
      <c r="C17" s="49"/>
      <c r="D17" s="49"/>
      <c r="E17" s="49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12" ht="12.75">
      <c r="B24" s="2"/>
      <c r="C24" s="2"/>
      <c r="D24" s="2"/>
      <c r="E24" s="2"/>
      <c r="H24" s="32"/>
      <c r="I24" s="33"/>
      <c r="K24" s="32"/>
      <c r="L24" s="33"/>
    </row>
    <row r="25" spans="2:5" ht="130.5" customHeight="1">
      <c r="B25" s="2"/>
      <c r="C25" s="2"/>
      <c r="D25" s="2"/>
      <c r="E25" s="2"/>
    </row>
    <row r="26" spans="2:11" ht="12.75">
      <c r="B26" s="2"/>
      <c r="C26" s="2"/>
      <c r="D26" s="2"/>
      <c r="E26" s="2"/>
      <c r="H26" t="s">
        <v>162</v>
      </c>
      <c r="K26" t="s">
        <v>162</v>
      </c>
    </row>
    <row r="27" spans="2:12" ht="60" customHeight="1">
      <c r="B27" s="2"/>
      <c r="C27" s="2"/>
      <c r="D27" s="2"/>
      <c r="E27" s="2"/>
      <c r="H27" s="32" t="s">
        <v>127</v>
      </c>
      <c r="I27" s="33" t="s">
        <v>128</v>
      </c>
      <c r="K27" s="32" t="s">
        <v>127</v>
      </c>
      <c r="L27" s="33" t="s">
        <v>128</v>
      </c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</sheetData>
  <sheetProtection/>
  <mergeCells count="14">
    <mergeCell ref="C5:C8"/>
    <mergeCell ref="D5:D8"/>
    <mergeCell ref="E5:E8"/>
    <mergeCell ref="B5:B8"/>
    <mergeCell ref="A5:A8"/>
    <mergeCell ref="F5:L5"/>
    <mergeCell ref="F6:F8"/>
    <mergeCell ref="G6:L6"/>
    <mergeCell ref="C1:L2"/>
    <mergeCell ref="A15:B15"/>
    <mergeCell ref="J7:J8"/>
    <mergeCell ref="K7:L7"/>
    <mergeCell ref="G7:G8"/>
    <mergeCell ref="H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71"/>
  <sheetViews>
    <sheetView zoomScalePageLayoutView="0" workbookViewId="0" topLeftCell="A1">
      <selection activeCell="K60" sqref="K60"/>
    </sheetView>
  </sheetViews>
  <sheetFormatPr defaultColWidth="9.140625" defaultRowHeight="12.75"/>
  <cols>
    <col min="1" max="2" width="4.00390625" style="2" customWidth="1"/>
    <col min="3" max="3" width="6.57421875" style="2" customWidth="1"/>
    <col min="4" max="4" width="17.14062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3.140625" style="2" customWidth="1"/>
    <col min="10" max="10" width="14.421875" style="2" customWidth="1"/>
    <col min="11" max="11" width="11.00390625" style="2" customWidth="1"/>
    <col min="12" max="12" width="13.7109375" style="2" customWidth="1"/>
    <col min="13" max="16384" width="9.140625" style="2" customWidth="1"/>
  </cols>
  <sheetData>
    <row r="1" spans="4:16" ht="45" customHeight="1">
      <c r="D1" s="160" t="s">
        <v>205</v>
      </c>
      <c r="E1" s="160"/>
      <c r="F1" s="160"/>
      <c r="G1" s="160"/>
      <c r="H1" s="160"/>
      <c r="I1" s="160"/>
      <c r="J1" s="160"/>
      <c r="K1" s="160"/>
      <c r="L1" s="160"/>
      <c r="M1" s="54"/>
      <c r="N1" s="54"/>
      <c r="O1" s="54"/>
      <c r="P1" s="54"/>
    </row>
    <row r="2" ht="18.75" customHeight="1"/>
    <row r="3" ht="6.75" customHeight="1"/>
    <row r="4" spans="1:11" ht="54" customHeight="1">
      <c r="A4" s="162" t="s">
        <v>172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2" s="25" customFormat="1" ht="19.5" customHeight="1">
      <c r="A6" s="163" t="s">
        <v>10</v>
      </c>
      <c r="B6" s="163" t="s">
        <v>0</v>
      </c>
      <c r="C6" s="163" t="s">
        <v>54</v>
      </c>
      <c r="D6" s="161" t="s">
        <v>163</v>
      </c>
      <c r="E6" s="161" t="s">
        <v>55</v>
      </c>
      <c r="F6" s="161" t="s">
        <v>56</v>
      </c>
      <c r="G6" s="161"/>
      <c r="H6" s="161"/>
      <c r="I6" s="161"/>
      <c r="J6" s="161"/>
      <c r="K6" s="161" t="s">
        <v>57</v>
      </c>
      <c r="L6" s="164" t="s">
        <v>169</v>
      </c>
    </row>
    <row r="7" spans="1:12" s="25" customFormat="1" ht="19.5" customHeight="1">
      <c r="A7" s="163"/>
      <c r="B7" s="163"/>
      <c r="C7" s="163"/>
      <c r="D7" s="161"/>
      <c r="E7" s="161"/>
      <c r="F7" s="161" t="s">
        <v>132</v>
      </c>
      <c r="G7" s="161" t="s">
        <v>58</v>
      </c>
      <c r="H7" s="161"/>
      <c r="I7" s="161"/>
      <c r="J7" s="161"/>
      <c r="K7" s="161"/>
      <c r="L7" s="165"/>
    </row>
    <row r="8" spans="1:12" s="25" customFormat="1" ht="29.25" customHeight="1">
      <c r="A8" s="163"/>
      <c r="B8" s="163"/>
      <c r="C8" s="163"/>
      <c r="D8" s="161"/>
      <c r="E8" s="161"/>
      <c r="F8" s="161"/>
      <c r="G8" s="161" t="s">
        <v>59</v>
      </c>
      <c r="H8" s="161" t="s">
        <v>60</v>
      </c>
      <c r="I8" s="161" t="s">
        <v>61</v>
      </c>
      <c r="J8" s="161" t="s">
        <v>62</v>
      </c>
      <c r="K8" s="161"/>
      <c r="L8" s="165"/>
    </row>
    <row r="9" spans="1:12" s="25" customFormat="1" ht="19.5" customHeight="1">
      <c r="A9" s="163"/>
      <c r="B9" s="163"/>
      <c r="C9" s="163"/>
      <c r="D9" s="161"/>
      <c r="E9" s="161"/>
      <c r="F9" s="161"/>
      <c r="G9" s="161"/>
      <c r="H9" s="161"/>
      <c r="I9" s="161"/>
      <c r="J9" s="161"/>
      <c r="K9" s="161"/>
      <c r="L9" s="165"/>
    </row>
    <row r="10" spans="1:12" s="25" customFormat="1" ht="19.5" customHeight="1">
      <c r="A10" s="163"/>
      <c r="B10" s="163"/>
      <c r="C10" s="163"/>
      <c r="D10" s="161"/>
      <c r="E10" s="161"/>
      <c r="F10" s="161"/>
      <c r="G10" s="161"/>
      <c r="H10" s="161"/>
      <c r="I10" s="161"/>
      <c r="J10" s="161"/>
      <c r="K10" s="161"/>
      <c r="L10" s="166"/>
    </row>
    <row r="11" spans="1:12" ht="22.5" customHeight="1">
      <c r="A11" s="28">
        <v>1</v>
      </c>
      <c r="B11" s="28">
        <v>2</v>
      </c>
      <c r="C11" s="28">
        <v>3</v>
      </c>
      <c r="D11" s="28">
        <v>5</v>
      </c>
      <c r="E11" s="28">
        <v>6</v>
      </c>
      <c r="F11" s="28">
        <v>7</v>
      </c>
      <c r="G11" s="28">
        <v>8</v>
      </c>
      <c r="H11" s="28">
        <v>9</v>
      </c>
      <c r="I11" s="28">
        <v>10</v>
      </c>
      <c r="J11" s="28">
        <v>11</v>
      </c>
      <c r="K11" s="28">
        <v>12</v>
      </c>
      <c r="L11" s="53">
        <v>13</v>
      </c>
    </row>
    <row r="12" spans="1:12" ht="57" customHeight="1">
      <c r="A12" s="60" t="s">
        <v>13</v>
      </c>
      <c r="B12" s="61" t="s">
        <v>70</v>
      </c>
      <c r="C12" s="61" t="s">
        <v>77</v>
      </c>
      <c r="D12" s="62" t="s">
        <v>131</v>
      </c>
      <c r="E12" s="63">
        <f>SUM(F12)</f>
        <v>50000</v>
      </c>
      <c r="F12" s="63">
        <f>SUM(G12:H12,J12)</f>
        <v>50000</v>
      </c>
      <c r="G12" s="63">
        <v>50000</v>
      </c>
      <c r="H12" s="63"/>
      <c r="I12" s="64" t="s">
        <v>63</v>
      </c>
      <c r="J12" s="63"/>
      <c r="K12" s="65" t="s">
        <v>105</v>
      </c>
      <c r="L12" s="66"/>
    </row>
    <row r="13" spans="1:12" s="107" customFormat="1" ht="65.25" customHeight="1">
      <c r="A13" s="90" t="s">
        <v>15</v>
      </c>
      <c r="B13" s="105" t="s">
        <v>104</v>
      </c>
      <c r="C13" s="105" t="s">
        <v>104</v>
      </c>
      <c r="D13" s="91" t="s">
        <v>133</v>
      </c>
      <c r="E13" s="92">
        <f aca="true" t="shared" si="0" ref="E13:E63">SUM(F13)</f>
        <v>70000</v>
      </c>
      <c r="F13" s="92">
        <f>SUM(G13:H13,J13)</f>
        <v>70000</v>
      </c>
      <c r="G13" s="92">
        <v>70000</v>
      </c>
      <c r="H13" s="92"/>
      <c r="I13" s="106" t="s">
        <v>63</v>
      </c>
      <c r="J13" s="92"/>
      <c r="K13" s="94" t="s">
        <v>105</v>
      </c>
      <c r="L13" s="95"/>
    </row>
    <row r="14" spans="1:12" s="30" customFormat="1" ht="50.25" customHeight="1">
      <c r="A14" s="168" t="s">
        <v>107</v>
      </c>
      <c r="B14" s="169"/>
      <c r="C14" s="169"/>
      <c r="D14" s="169"/>
      <c r="E14" s="67">
        <f t="shared" si="0"/>
        <v>120000</v>
      </c>
      <c r="F14" s="67">
        <f>SUM(G14:H14,I14,J14)</f>
        <v>120000</v>
      </c>
      <c r="G14" s="67">
        <f>SUM(G12:G13)</f>
        <v>120000</v>
      </c>
      <c r="H14" s="67">
        <f>SUM(H12:H13)</f>
        <v>0</v>
      </c>
      <c r="I14" s="68"/>
      <c r="J14" s="67">
        <f>SUM(J12:J13)</f>
        <v>0</v>
      </c>
      <c r="K14" s="69" t="s">
        <v>53</v>
      </c>
      <c r="L14" s="70"/>
    </row>
    <row r="15" spans="1:12" ht="86.25" customHeight="1">
      <c r="A15" s="60" t="s">
        <v>17</v>
      </c>
      <c r="B15" s="61" t="s">
        <v>72</v>
      </c>
      <c r="C15" s="61" t="s">
        <v>73</v>
      </c>
      <c r="D15" s="62" t="s">
        <v>134</v>
      </c>
      <c r="E15" s="63">
        <f t="shared" si="0"/>
        <v>100000</v>
      </c>
      <c r="F15" s="63">
        <f aca="true" t="shared" si="1" ref="F15:F24">SUM(G15:H15,J15)</f>
        <v>100000</v>
      </c>
      <c r="G15" s="63">
        <v>100000</v>
      </c>
      <c r="H15" s="63"/>
      <c r="I15" s="31" t="s">
        <v>63</v>
      </c>
      <c r="J15" s="63"/>
      <c r="K15" s="65" t="s">
        <v>105</v>
      </c>
      <c r="L15" s="66"/>
    </row>
    <row r="16" spans="1:12" ht="65.25" customHeight="1">
      <c r="A16" s="132" t="s">
        <v>25</v>
      </c>
      <c r="B16" s="133" t="s">
        <v>104</v>
      </c>
      <c r="C16" s="133" t="s">
        <v>104</v>
      </c>
      <c r="D16" s="134" t="s">
        <v>135</v>
      </c>
      <c r="E16" s="135">
        <f t="shared" si="0"/>
        <v>300000</v>
      </c>
      <c r="F16" s="135">
        <f t="shared" si="1"/>
        <v>300000</v>
      </c>
      <c r="G16" s="135">
        <v>300000</v>
      </c>
      <c r="H16" s="135"/>
      <c r="I16" s="136" t="s">
        <v>63</v>
      </c>
      <c r="J16" s="135"/>
      <c r="K16" s="137" t="s">
        <v>105</v>
      </c>
      <c r="L16" s="139" t="s">
        <v>195</v>
      </c>
    </row>
    <row r="17" spans="1:12" ht="63" customHeight="1">
      <c r="A17" s="60" t="s">
        <v>28</v>
      </c>
      <c r="B17" s="61" t="s">
        <v>104</v>
      </c>
      <c r="C17" s="61" t="s">
        <v>104</v>
      </c>
      <c r="D17" s="62" t="s">
        <v>136</v>
      </c>
      <c r="E17" s="63">
        <f t="shared" si="0"/>
        <v>150000</v>
      </c>
      <c r="F17" s="63">
        <f t="shared" si="1"/>
        <v>150000</v>
      </c>
      <c r="G17" s="63">
        <v>150000</v>
      </c>
      <c r="H17" s="63"/>
      <c r="I17" s="31" t="s">
        <v>63</v>
      </c>
      <c r="J17" s="63"/>
      <c r="K17" s="65" t="s">
        <v>105</v>
      </c>
      <c r="L17" s="66"/>
    </row>
    <row r="18" spans="1:12" s="107" customFormat="1" ht="69.75" customHeight="1">
      <c r="A18" s="90" t="s">
        <v>31</v>
      </c>
      <c r="B18" s="105" t="s">
        <v>104</v>
      </c>
      <c r="C18" s="105" t="s">
        <v>104</v>
      </c>
      <c r="D18" s="91" t="s">
        <v>137</v>
      </c>
      <c r="E18" s="92">
        <f t="shared" si="0"/>
        <v>0</v>
      </c>
      <c r="F18" s="92">
        <f t="shared" si="1"/>
        <v>0</v>
      </c>
      <c r="G18" s="92">
        <v>0</v>
      </c>
      <c r="H18" s="92"/>
      <c r="I18" s="93" t="s">
        <v>63</v>
      </c>
      <c r="J18" s="92"/>
      <c r="K18" s="94" t="s">
        <v>105</v>
      </c>
      <c r="L18" s="95"/>
    </row>
    <row r="19" spans="1:12" ht="58.5" customHeight="1">
      <c r="A19" s="71" t="s">
        <v>34</v>
      </c>
      <c r="B19" s="72" t="s">
        <v>104</v>
      </c>
      <c r="C19" s="72" t="s">
        <v>104</v>
      </c>
      <c r="D19" s="73" t="s">
        <v>138</v>
      </c>
      <c r="E19" s="74">
        <f t="shared" si="0"/>
        <v>500000</v>
      </c>
      <c r="F19" s="74">
        <f t="shared" si="1"/>
        <v>500000</v>
      </c>
      <c r="G19" s="74">
        <v>130000</v>
      </c>
      <c r="H19" s="74">
        <v>370000</v>
      </c>
      <c r="I19" s="75" t="s">
        <v>63</v>
      </c>
      <c r="J19" s="74"/>
      <c r="K19" s="65" t="s">
        <v>105</v>
      </c>
      <c r="L19" s="66"/>
    </row>
    <row r="20" spans="1:12" s="20" customFormat="1" ht="57.75" customHeight="1">
      <c r="A20" s="60" t="s">
        <v>37</v>
      </c>
      <c r="B20" s="61" t="s">
        <v>104</v>
      </c>
      <c r="C20" s="61" t="s">
        <v>104</v>
      </c>
      <c r="D20" s="62" t="s">
        <v>139</v>
      </c>
      <c r="E20" s="63">
        <f t="shared" si="0"/>
        <v>120000</v>
      </c>
      <c r="F20" s="63">
        <f t="shared" si="1"/>
        <v>120000</v>
      </c>
      <c r="G20" s="63">
        <v>120000</v>
      </c>
      <c r="H20" s="63"/>
      <c r="I20" s="31" t="s">
        <v>63</v>
      </c>
      <c r="J20" s="63"/>
      <c r="K20" s="65" t="s">
        <v>105</v>
      </c>
      <c r="L20" s="66"/>
    </row>
    <row r="21" spans="1:12" s="18" customFormat="1" ht="58.5" customHeight="1">
      <c r="A21" s="76" t="s">
        <v>80</v>
      </c>
      <c r="B21" s="76" t="s">
        <v>104</v>
      </c>
      <c r="C21" s="76" t="s">
        <v>104</v>
      </c>
      <c r="D21" s="77" t="s">
        <v>140</v>
      </c>
      <c r="E21" s="78">
        <f aca="true" t="shared" si="2" ref="E21:E26">SUM(F21)</f>
        <v>150000</v>
      </c>
      <c r="F21" s="78">
        <f t="shared" si="1"/>
        <v>150000</v>
      </c>
      <c r="G21" s="79">
        <v>150000</v>
      </c>
      <c r="H21" s="80"/>
      <c r="I21" s="81" t="s">
        <v>63</v>
      </c>
      <c r="J21" s="80"/>
      <c r="K21" s="65" t="s">
        <v>105</v>
      </c>
      <c r="L21" s="82"/>
    </row>
    <row r="22" spans="1:12" s="18" customFormat="1" ht="56.25" customHeight="1">
      <c r="A22" s="83" t="s">
        <v>81</v>
      </c>
      <c r="B22" s="83" t="s">
        <v>104</v>
      </c>
      <c r="C22" s="83" t="s">
        <v>104</v>
      </c>
      <c r="D22" s="62" t="s">
        <v>141</v>
      </c>
      <c r="E22" s="63">
        <f t="shared" si="2"/>
        <v>200000</v>
      </c>
      <c r="F22" s="63">
        <f t="shared" si="1"/>
        <v>200000</v>
      </c>
      <c r="G22" s="84">
        <v>200000</v>
      </c>
      <c r="H22" s="85"/>
      <c r="I22" s="31" t="s">
        <v>63</v>
      </c>
      <c r="J22" s="85"/>
      <c r="K22" s="86" t="s">
        <v>105</v>
      </c>
      <c r="L22" s="82"/>
    </row>
    <row r="23" spans="1:12" s="18" customFormat="1" ht="60.75" customHeight="1">
      <c r="A23" s="87" t="s">
        <v>82</v>
      </c>
      <c r="B23" s="87" t="s">
        <v>104</v>
      </c>
      <c r="C23" s="87" t="s">
        <v>104</v>
      </c>
      <c r="D23" s="73" t="s">
        <v>142</v>
      </c>
      <c r="E23" s="74">
        <f t="shared" si="2"/>
        <v>130000</v>
      </c>
      <c r="F23" s="74">
        <f t="shared" si="1"/>
        <v>130000</v>
      </c>
      <c r="G23" s="88">
        <v>130000</v>
      </c>
      <c r="H23" s="89"/>
      <c r="I23" s="75" t="s">
        <v>63</v>
      </c>
      <c r="J23" s="89"/>
      <c r="K23" s="86" t="s">
        <v>105</v>
      </c>
      <c r="L23" s="82"/>
    </row>
    <row r="24" spans="1:12" s="35" customFormat="1" ht="60.75" customHeight="1">
      <c r="A24" s="83" t="s">
        <v>83</v>
      </c>
      <c r="B24" s="83" t="s">
        <v>104</v>
      </c>
      <c r="C24" s="83" t="s">
        <v>104</v>
      </c>
      <c r="D24" s="62" t="s">
        <v>143</v>
      </c>
      <c r="E24" s="63">
        <f t="shared" si="2"/>
        <v>130000</v>
      </c>
      <c r="F24" s="63">
        <f t="shared" si="1"/>
        <v>130000</v>
      </c>
      <c r="G24" s="84">
        <v>130000</v>
      </c>
      <c r="H24" s="85"/>
      <c r="I24" s="31" t="s">
        <v>63</v>
      </c>
      <c r="J24" s="85"/>
      <c r="K24" s="86" t="s">
        <v>105</v>
      </c>
      <c r="L24" s="82"/>
    </row>
    <row r="25" spans="1:12" s="113" customFormat="1" ht="60.75" customHeight="1">
      <c r="A25" s="108" t="s">
        <v>84</v>
      </c>
      <c r="B25" s="108" t="s">
        <v>104</v>
      </c>
      <c r="C25" s="108" t="s">
        <v>104</v>
      </c>
      <c r="D25" s="91" t="s">
        <v>173</v>
      </c>
      <c r="E25" s="92">
        <f t="shared" si="2"/>
        <v>6000</v>
      </c>
      <c r="F25" s="92">
        <f>SUM(G25:H25,J25)</f>
        <v>6000</v>
      </c>
      <c r="G25" s="109">
        <v>6000</v>
      </c>
      <c r="H25" s="110"/>
      <c r="I25" s="93" t="s">
        <v>63</v>
      </c>
      <c r="J25" s="110"/>
      <c r="K25" s="111" t="s">
        <v>105</v>
      </c>
      <c r="L25" s="112"/>
    </row>
    <row r="26" spans="1:12" s="113" customFormat="1" ht="60.75" customHeight="1">
      <c r="A26" s="108" t="s">
        <v>85</v>
      </c>
      <c r="B26" s="108" t="s">
        <v>104</v>
      </c>
      <c r="C26" s="108" t="s">
        <v>104</v>
      </c>
      <c r="D26" s="91" t="s">
        <v>174</v>
      </c>
      <c r="E26" s="92">
        <f t="shared" si="2"/>
        <v>6000</v>
      </c>
      <c r="F26" s="92">
        <f>SUM(G26:H26,J26)</f>
        <v>6000</v>
      </c>
      <c r="G26" s="109">
        <v>6000</v>
      </c>
      <c r="H26" s="110"/>
      <c r="I26" s="93" t="s">
        <v>63</v>
      </c>
      <c r="J26" s="110"/>
      <c r="K26" s="111" t="s">
        <v>105</v>
      </c>
      <c r="L26" s="112"/>
    </row>
    <row r="27" spans="1:12" s="30" customFormat="1" ht="39" customHeight="1">
      <c r="A27" s="170" t="s">
        <v>106</v>
      </c>
      <c r="B27" s="170"/>
      <c r="C27" s="170"/>
      <c r="D27" s="170"/>
      <c r="E27" s="67">
        <f t="shared" si="0"/>
        <v>1792000</v>
      </c>
      <c r="F27" s="67">
        <f>SUM(G27:H27,I27,J27)</f>
        <v>1792000</v>
      </c>
      <c r="G27" s="67">
        <f>SUM(G15:G26)</f>
        <v>1422000</v>
      </c>
      <c r="H27" s="67">
        <f>SUM(H15:H26)</f>
        <v>370000</v>
      </c>
      <c r="I27" s="68"/>
      <c r="J27" s="67">
        <f>SUM(J15:J26)</f>
        <v>0</v>
      </c>
      <c r="K27" s="69" t="s">
        <v>53</v>
      </c>
      <c r="L27" s="70" t="s">
        <v>195</v>
      </c>
    </row>
    <row r="28" spans="1:12" ht="51.75" customHeight="1">
      <c r="A28" s="60" t="s">
        <v>86</v>
      </c>
      <c r="B28" s="61" t="s">
        <v>71</v>
      </c>
      <c r="C28" s="61" t="s">
        <v>78</v>
      </c>
      <c r="D28" s="62" t="s">
        <v>144</v>
      </c>
      <c r="E28" s="63">
        <f t="shared" si="0"/>
        <v>27000</v>
      </c>
      <c r="F28" s="63">
        <f>SUM(G28:H28,J28)</f>
        <v>27000</v>
      </c>
      <c r="G28" s="63">
        <v>27000</v>
      </c>
      <c r="H28" s="63"/>
      <c r="I28" s="31" t="s">
        <v>63</v>
      </c>
      <c r="J28" s="63"/>
      <c r="K28" s="65" t="s">
        <v>105</v>
      </c>
      <c r="L28" s="66"/>
    </row>
    <row r="29" spans="1:12" s="30" customFormat="1" ht="48.75" customHeight="1">
      <c r="A29" s="168" t="s">
        <v>109</v>
      </c>
      <c r="B29" s="168"/>
      <c r="C29" s="168"/>
      <c r="D29" s="168"/>
      <c r="E29" s="67">
        <f t="shared" si="0"/>
        <v>27000</v>
      </c>
      <c r="F29" s="67">
        <f>SUM(G29:H29,I29,J29)</f>
        <v>27000</v>
      </c>
      <c r="G29" s="67">
        <f>SUM(G28)</f>
        <v>27000</v>
      </c>
      <c r="H29" s="67">
        <f>SUM(H28)</f>
        <v>0</v>
      </c>
      <c r="I29" s="68"/>
      <c r="J29" s="67">
        <f>SUM(J28)</f>
        <v>0</v>
      </c>
      <c r="K29" s="69" t="s">
        <v>53</v>
      </c>
      <c r="L29" s="70"/>
    </row>
    <row r="30" spans="1:12" ht="66" customHeight="1">
      <c r="A30" s="60" t="s">
        <v>87</v>
      </c>
      <c r="B30" s="60">
        <v>754</v>
      </c>
      <c r="C30" s="60">
        <v>75412</v>
      </c>
      <c r="D30" s="62" t="s">
        <v>145</v>
      </c>
      <c r="E30" s="63">
        <f t="shared" si="0"/>
        <v>10000</v>
      </c>
      <c r="F30" s="63">
        <f aca="true" t="shared" si="3" ref="F30:F52">SUM(G30:H30,J30)</f>
        <v>10000</v>
      </c>
      <c r="G30" s="63">
        <v>10000</v>
      </c>
      <c r="H30" s="63"/>
      <c r="I30" s="31" t="s">
        <v>63</v>
      </c>
      <c r="J30" s="63"/>
      <c r="K30" s="65" t="s">
        <v>105</v>
      </c>
      <c r="L30" s="66"/>
    </row>
    <row r="31" spans="1:12" ht="66" customHeight="1">
      <c r="A31" s="60" t="s">
        <v>88</v>
      </c>
      <c r="B31" s="60" t="s">
        <v>104</v>
      </c>
      <c r="C31" s="60" t="s">
        <v>104</v>
      </c>
      <c r="D31" s="62" t="s">
        <v>146</v>
      </c>
      <c r="E31" s="63">
        <f aca="true" t="shared" si="4" ref="E31:F33">SUM(F31)</f>
        <v>12500</v>
      </c>
      <c r="F31" s="63">
        <f t="shared" si="4"/>
        <v>12500</v>
      </c>
      <c r="G31" s="63">
        <v>12500</v>
      </c>
      <c r="H31" s="63"/>
      <c r="I31" s="31" t="s">
        <v>63</v>
      </c>
      <c r="J31" s="63"/>
      <c r="K31" s="65" t="s">
        <v>105</v>
      </c>
      <c r="L31" s="66"/>
    </row>
    <row r="32" spans="1:12" ht="66" customHeight="1">
      <c r="A32" s="90" t="s">
        <v>89</v>
      </c>
      <c r="B32" s="90" t="s">
        <v>104</v>
      </c>
      <c r="C32" s="90" t="s">
        <v>104</v>
      </c>
      <c r="D32" s="91" t="s">
        <v>170</v>
      </c>
      <c r="E32" s="92">
        <f t="shared" si="4"/>
        <v>13000</v>
      </c>
      <c r="F32" s="92">
        <f t="shared" si="4"/>
        <v>13000</v>
      </c>
      <c r="G32" s="92">
        <v>13000</v>
      </c>
      <c r="H32" s="92"/>
      <c r="I32" s="93" t="s">
        <v>63</v>
      </c>
      <c r="J32" s="92"/>
      <c r="K32" s="94" t="s">
        <v>105</v>
      </c>
      <c r="L32" s="95"/>
    </row>
    <row r="33" spans="1:12" ht="66" customHeight="1">
      <c r="A33" s="90" t="s">
        <v>90</v>
      </c>
      <c r="B33" s="90" t="s">
        <v>104</v>
      </c>
      <c r="C33" s="90" t="s">
        <v>104</v>
      </c>
      <c r="D33" s="91" t="s">
        <v>171</v>
      </c>
      <c r="E33" s="92">
        <f t="shared" si="4"/>
        <v>12000</v>
      </c>
      <c r="F33" s="92">
        <f t="shared" si="4"/>
        <v>12000</v>
      </c>
      <c r="G33" s="92">
        <v>12000</v>
      </c>
      <c r="H33" s="92"/>
      <c r="I33" s="93" t="s">
        <v>63</v>
      </c>
      <c r="J33" s="92"/>
      <c r="K33" s="94" t="s">
        <v>105</v>
      </c>
      <c r="L33" s="95"/>
    </row>
    <row r="34" spans="1:12" s="30" customFormat="1" ht="63.75" customHeight="1">
      <c r="A34" s="168" t="s">
        <v>108</v>
      </c>
      <c r="B34" s="169"/>
      <c r="C34" s="169"/>
      <c r="D34" s="169"/>
      <c r="E34" s="67">
        <f t="shared" si="0"/>
        <v>47500</v>
      </c>
      <c r="F34" s="67">
        <f t="shared" si="3"/>
        <v>47500</v>
      </c>
      <c r="G34" s="67">
        <f>SUM(G30:G33)</f>
        <v>47500</v>
      </c>
      <c r="H34" s="67">
        <f>SUM(H30:H31)</f>
        <v>0</v>
      </c>
      <c r="I34" s="68"/>
      <c r="J34" s="67">
        <f>SUM(J30:J31)</f>
        <v>0</v>
      </c>
      <c r="K34" s="69" t="s">
        <v>53</v>
      </c>
      <c r="L34" s="95"/>
    </row>
    <row r="35" spans="1:12" ht="63" customHeight="1">
      <c r="A35" s="60" t="s">
        <v>91</v>
      </c>
      <c r="B35" s="61" t="s">
        <v>74</v>
      </c>
      <c r="C35" s="61" t="s">
        <v>117</v>
      </c>
      <c r="D35" s="62" t="s">
        <v>147</v>
      </c>
      <c r="E35" s="63">
        <f t="shared" si="0"/>
        <v>500000</v>
      </c>
      <c r="F35" s="63">
        <f t="shared" si="3"/>
        <v>500000</v>
      </c>
      <c r="G35" s="63">
        <v>500000</v>
      </c>
      <c r="H35" s="63"/>
      <c r="I35" s="31" t="s">
        <v>63</v>
      </c>
      <c r="J35" s="63"/>
      <c r="K35" s="65" t="s">
        <v>105</v>
      </c>
      <c r="L35" s="66"/>
    </row>
    <row r="36" spans="1:12" ht="66.75" customHeight="1">
      <c r="A36" s="60" t="s">
        <v>92</v>
      </c>
      <c r="B36" s="61" t="s">
        <v>104</v>
      </c>
      <c r="C36" s="61" t="s">
        <v>124</v>
      </c>
      <c r="D36" s="62" t="s">
        <v>148</v>
      </c>
      <c r="E36" s="63">
        <f t="shared" si="0"/>
        <v>456000</v>
      </c>
      <c r="F36" s="63">
        <f t="shared" si="3"/>
        <v>456000</v>
      </c>
      <c r="G36" s="63">
        <v>341590</v>
      </c>
      <c r="H36" s="63"/>
      <c r="I36" s="31" t="s">
        <v>63</v>
      </c>
      <c r="J36" s="63">
        <v>114410</v>
      </c>
      <c r="K36" s="65" t="s">
        <v>105</v>
      </c>
      <c r="L36" s="66"/>
    </row>
    <row r="37" spans="1:12" s="107" customFormat="1" ht="57" customHeight="1">
      <c r="A37" s="90" t="s">
        <v>93</v>
      </c>
      <c r="B37" s="105" t="s">
        <v>176</v>
      </c>
      <c r="C37" s="105" t="s">
        <v>177</v>
      </c>
      <c r="D37" s="91" t="s">
        <v>178</v>
      </c>
      <c r="E37" s="92">
        <f aca="true" t="shared" si="5" ref="E37:E43">SUM(F37)</f>
        <v>88000</v>
      </c>
      <c r="F37" s="92">
        <f aca="true" t="shared" si="6" ref="F37:F43">SUM(G37:H37,J37)</f>
        <v>88000</v>
      </c>
      <c r="G37" s="92">
        <v>0</v>
      </c>
      <c r="H37" s="92"/>
      <c r="I37" s="93" t="s">
        <v>63</v>
      </c>
      <c r="J37" s="92">
        <v>88000</v>
      </c>
      <c r="K37" s="94" t="s">
        <v>105</v>
      </c>
      <c r="L37" s="114"/>
    </row>
    <row r="38" spans="1:12" s="107" customFormat="1" ht="55.5" customHeight="1">
      <c r="A38" s="90" t="s">
        <v>94</v>
      </c>
      <c r="B38" s="105" t="s">
        <v>176</v>
      </c>
      <c r="C38" s="105" t="s">
        <v>177</v>
      </c>
      <c r="D38" s="91" t="s">
        <v>179</v>
      </c>
      <c r="E38" s="92">
        <f t="shared" si="5"/>
        <v>61196.8</v>
      </c>
      <c r="F38" s="92">
        <f t="shared" si="6"/>
        <v>61196.8</v>
      </c>
      <c r="G38" s="92">
        <v>0</v>
      </c>
      <c r="H38" s="92"/>
      <c r="I38" s="93" t="s">
        <v>63</v>
      </c>
      <c r="J38" s="92">
        <v>61196.8</v>
      </c>
      <c r="K38" s="94" t="s">
        <v>105</v>
      </c>
      <c r="L38" s="114"/>
    </row>
    <row r="39" spans="1:12" s="107" customFormat="1" ht="55.5" customHeight="1">
      <c r="A39" s="90" t="s">
        <v>95</v>
      </c>
      <c r="B39" s="105" t="s">
        <v>176</v>
      </c>
      <c r="C39" s="105" t="s">
        <v>177</v>
      </c>
      <c r="D39" s="91" t="s">
        <v>180</v>
      </c>
      <c r="E39" s="92">
        <f t="shared" si="5"/>
        <v>24000</v>
      </c>
      <c r="F39" s="92">
        <f t="shared" si="6"/>
        <v>24000</v>
      </c>
      <c r="G39" s="92">
        <v>0</v>
      </c>
      <c r="H39" s="92"/>
      <c r="I39" s="93" t="s">
        <v>63</v>
      </c>
      <c r="J39" s="92">
        <v>24000</v>
      </c>
      <c r="K39" s="94" t="s">
        <v>105</v>
      </c>
      <c r="L39" s="114"/>
    </row>
    <row r="40" spans="1:12" s="107" customFormat="1" ht="50.25" customHeight="1">
      <c r="A40" s="90" t="s">
        <v>96</v>
      </c>
      <c r="B40" s="105" t="s">
        <v>176</v>
      </c>
      <c r="C40" s="105" t="s">
        <v>177</v>
      </c>
      <c r="D40" s="91" t="s">
        <v>181</v>
      </c>
      <c r="E40" s="92">
        <f t="shared" si="5"/>
        <v>52010</v>
      </c>
      <c r="F40" s="92">
        <f t="shared" si="6"/>
        <v>52010</v>
      </c>
      <c r="G40" s="92">
        <v>0</v>
      </c>
      <c r="H40" s="92"/>
      <c r="I40" s="93" t="s">
        <v>63</v>
      </c>
      <c r="J40" s="92">
        <v>52010</v>
      </c>
      <c r="K40" s="94" t="s">
        <v>105</v>
      </c>
      <c r="L40" s="114"/>
    </row>
    <row r="41" spans="1:12" s="107" customFormat="1" ht="57.75" customHeight="1">
      <c r="A41" s="90" t="s">
        <v>97</v>
      </c>
      <c r="B41" s="105" t="s">
        <v>176</v>
      </c>
      <c r="C41" s="105" t="s">
        <v>177</v>
      </c>
      <c r="D41" s="91" t="s">
        <v>182</v>
      </c>
      <c r="E41" s="92">
        <f t="shared" si="5"/>
        <v>36555.6</v>
      </c>
      <c r="F41" s="92">
        <f t="shared" si="6"/>
        <v>36555.6</v>
      </c>
      <c r="G41" s="92">
        <v>0</v>
      </c>
      <c r="H41" s="92"/>
      <c r="I41" s="93" t="s">
        <v>63</v>
      </c>
      <c r="J41" s="92">
        <v>36555.6</v>
      </c>
      <c r="K41" s="94" t="s">
        <v>105</v>
      </c>
      <c r="L41" s="114"/>
    </row>
    <row r="42" spans="1:12" s="107" customFormat="1" ht="58.5" customHeight="1">
      <c r="A42" s="90" t="s">
        <v>98</v>
      </c>
      <c r="B42" s="105" t="s">
        <v>176</v>
      </c>
      <c r="C42" s="105" t="s">
        <v>177</v>
      </c>
      <c r="D42" s="91" t="s">
        <v>183</v>
      </c>
      <c r="E42" s="92">
        <f t="shared" si="5"/>
        <v>51126</v>
      </c>
      <c r="F42" s="92">
        <f t="shared" si="6"/>
        <v>51126</v>
      </c>
      <c r="G42" s="92">
        <v>0</v>
      </c>
      <c r="H42" s="92"/>
      <c r="I42" s="93" t="s">
        <v>63</v>
      </c>
      <c r="J42" s="92">
        <v>51126</v>
      </c>
      <c r="K42" s="94" t="s">
        <v>105</v>
      </c>
      <c r="L42" s="114"/>
    </row>
    <row r="43" spans="1:12" s="107" customFormat="1" ht="65.25" customHeight="1">
      <c r="A43" s="90" t="s">
        <v>99</v>
      </c>
      <c r="B43" s="105" t="s">
        <v>176</v>
      </c>
      <c r="C43" s="105" t="s">
        <v>177</v>
      </c>
      <c r="D43" s="91" t="s">
        <v>185</v>
      </c>
      <c r="E43" s="92">
        <f t="shared" si="5"/>
        <v>8000</v>
      </c>
      <c r="F43" s="92">
        <f t="shared" si="6"/>
        <v>8000</v>
      </c>
      <c r="G43" s="92">
        <v>0</v>
      </c>
      <c r="H43" s="92"/>
      <c r="I43" s="93" t="s">
        <v>63</v>
      </c>
      <c r="J43" s="92">
        <v>8000</v>
      </c>
      <c r="K43" s="94" t="s">
        <v>105</v>
      </c>
      <c r="L43" s="114"/>
    </row>
    <row r="44" spans="1:12" ht="30.75" customHeight="1">
      <c r="A44" s="171" t="s">
        <v>175</v>
      </c>
      <c r="B44" s="172"/>
      <c r="C44" s="172"/>
      <c r="D44" s="173"/>
      <c r="E44" s="63">
        <f t="shared" si="0"/>
        <v>320888.4</v>
      </c>
      <c r="F44" s="63">
        <f t="shared" si="3"/>
        <v>320888.4</v>
      </c>
      <c r="G44" s="63">
        <f>SUM(G37:G43)</f>
        <v>0</v>
      </c>
      <c r="H44" s="63">
        <f>SUM(H37:H43)</f>
        <v>0</v>
      </c>
      <c r="I44" s="93"/>
      <c r="J44" s="63">
        <f>SUM(J37:J43)</f>
        <v>320888.4</v>
      </c>
      <c r="K44" s="86" t="s">
        <v>53</v>
      </c>
      <c r="L44" s="96"/>
    </row>
    <row r="45" spans="1:12" s="30" customFormat="1" ht="44.25" customHeight="1">
      <c r="A45" s="168" t="s">
        <v>125</v>
      </c>
      <c r="B45" s="169"/>
      <c r="C45" s="169"/>
      <c r="D45" s="169"/>
      <c r="E45" s="67">
        <f t="shared" si="0"/>
        <v>1276888.4</v>
      </c>
      <c r="F45" s="67">
        <f t="shared" si="3"/>
        <v>1276888.4</v>
      </c>
      <c r="G45" s="67">
        <f>SUM(G35:G36,G44)</f>
        <v>841590</v>
      </c>
      <c r="H45" s="67">
        <f>SUM(H35:H36)</f>
        <v>0</v>
      </c>
      <c r="I45" s="68"/>
      <c r="J45" s="67">
        <f>SUM(J35:J36,J44)</f>
        <v>435298.4</v>
      </c>
      <c r="K45" s="69" t="s">
        <v>53</v>
      </c>
      <c r="L45" s="104"/>
    </row>
    <row r="46" spans="1:12" ht="54" customHeight="1">
      <c r="A46" s="60" t="s">
        <v>100</v>
      </c>
      <c r="B46" s="61" t="s">
        <v>76</v>
      </c>
      <c r="C46" s="61" t="s">
        <v>79</v>
      </c>
      <c r="D46" s="62" t="s">
        <v>149</v>
      </c>
      <c r="E46" s="63">
        <f t="shared" si="0"/>
        <v>60000</v>
      </c>
      <c r="F46" s="63">
        <f t="shared" si="3"/>
        <v>60000</v>
      </c>
      <c r="G46" s="63">
        <v>60000</v>
      </c>
      <c r="H46" s="63"/>
      <c r="I46" s="31" t="s">
        <v>63</v>
      </c>
      <c r="J46" s="63"/>
      <c r="K46" s="65" t="s">
        <v>105</v>
      </c>
      <c r="L46" s="66"/>
    </row>
    <row r="47" spans="1:12" ht="54.75" customHeight="1">
      <c r="A47" s="60" t="s">
        <v>101</v>
      </c>
      <c r="B47" s="61" t="s">
        <v>104</v>
      </c>
      <c r="C47" s="61" t="s">
        <v>104</v>
      </c>
      <c r="D47" s="62" t="s">
        <v>150</v>
      </c>
      <c r="E47" s="63">
        <f t="shared" si="0"/>
        <v>40000</v>
      </c>
      <c r="F47" s="63">
        <f t="shared" si="3"/>
        <v>40000</v>
      </c>
      <c r="G47" s="63">
        <v>40000</v>
      </c>
      <c r="H47" s="63"/>
      <c r="I47" s="31" t="s">
        <v>63</v>
      </c>
      <c r="J47" s="63"/>
      <c r="K47" s="65" t="s">
        <v>105</v>
      </c>
      <c r="L47" s="66"/>
    </row>
    <row r="48" spans="1:12" ht="57" customHeight="1">
      <c r="A48" s="60" t="s">
        <v>102</v>
      </c>
      <c r="B48" s="61" t="s">
        <v>104</v>
      </c>
      <c r="C48" s="61" t="s">
        <v>104</v>
      </c>
      <c r="D48" s="62" t="s">
        <v>151</v>
      </c>
      <c r="E48" s="63">
        <f t="shared" si="0"/>
        <v>20000</v>
      </c>
      <c r="F48" s="63">
        <f t="shared" si="3"/>
        <v>20000</v>
      </c>
      <c r="G48" s="63">
        <v>20000</v>
      </c>
      <c r="H48" s="63"/>
      <c r="I48" s="31" t="s">
        <v>63</v>
      </c>
      <c r="J48" s="63"/>
      <c r="K48" s="65" t="s">
        <v>105</v>
      </c>
      <c r="L48" s="66"/>
    </row>
    <row r="49" spans="1:12" ht="55.5" customHeight="1">
      <c r="A49" s="60" t="s">
        <v>103</v>
      </c>
      <c r="B49" s="61" t="s">
        <v>104</v>
      </c>
      <c r="C49" s="61" t="s">
        <v>104</v>
      </c>
      <c r="D49" s="62" t="s">
        <v>152</v>
      </c>
      <c r="E49" s="63">
        <f t="shared" si="0"/>
        <v>30000</v>
      </c>
      <c r="F49" s="63">
        <f t="shared" si="3"/>
        <v>30000</v>
      </c>
      <c r="G49" s="63">
        <v>30000</v>
      </c>
      <c r="H49" s="63"/>
      <c r="I49" s="31" t="s">
        <v>63</v>
      </c>
      <c r="J49" s="63"/>
      <c r="K49" s="65" t="s">
        <v>105</v>
      </c>
      <c r="L49" s="66"/>
    </row>
    <row r="50" spans="1:12" ht="51" customHeight="1">
      <c r="A50" s="60" t="s">
        <v>110</v>
      </c>
      <c r="B50" s="61" t="s">
        <v>104</v>
      </c>
      <c r="C50" s="61" t="s">
        <v>104</v>
      </c>
      <c r="D50" s="62" t="s">
        <v>153</v>
      </c>
      <c r="E50" s="63">
        <f t="shared" si="0"/>
        <v>20000</v>
      </c>
      <c r="F50" s="63">
        <f t="shared" si="3"/>
        <v>20000</v>
      </c>
      <c r="G50" s="63">
        <v>20000</v>
      </c>
      <c r="H50" s="63"/>
      <c r="I50" s="31" t="s">
        <v>63</v>
      </c>
      <c r="J50" s="63"/>
      <c r="K50" s="65" t="s">
        <v>105</v>
      </c>
      <c r="L50" s="66"/>
    </row>
    <row r="51" spans="1:12" ht="57" customHeight="1">
      <c r="A51" s="60" t="s">
        <v>111</v>
      </c>
      <c r="B51" s="61" t="s">
        <v>104</v>
      </c>
      <c r="C51" s="61" t="s">
        <v>104</v>
      </c>
      <c r="D51" s="62" t="s">
        <v>154</v>
      </c>
      <c r="E51" s="63">
        <f>SUM(F51)</f>
        <v>40000</v>
      </c>
      <c r="F51" s="63">
        <f t="shared" si="3"/>
        <v>40000</v>
      </c>
      <c r="G51" s="63">
        <v>40000</v>
      </c>
      <c r="H51" s="63"/>
      <c r="I51" s="31" t="s">
        <v>63</v>
      </c>
      <c r="J51" s="63"/>
      <c r="K51" s="65" t="s">
        <v>105</v>
      </c>
      <c r="L51" s="66"/>
    </row>
    <row r="52" spans="1:12" ht="45" customHeight="1">
      <c r="A52" s="60" t="s">
        <v>112</v>
      </c>
      <c r="B52" s="61" t="s">
        <v>104</v>
      </c>
      <c r="C52" s="61" t="s">
        <v>104</v>
      </c>
      <c r="D52" s="62" t="s">
        <v>155</v>
      </c>
      <c r="E52" s="63">
        <f>SUM(F52)</f>
        <v>40000</v>
      </c>
      <c r="F52" s="63">
        <f t="shared" si="3"/>
        <v>40000</v>
      </c>
      <c r="G52" s="63">
        <v>40000</v>
      </c>
      <c r="H52" s="63"/>
      <c r="I52" s="31" t="s">
        <v>63</v>
      </c>
      <c r="J52" s="63"/>
      <c r="K52" s="65" t="s">
        <v>105</v>
      </c>
      <c r="L52" s="66"/>
    </row>
    <row r="53" spans="1:12" ht="67.5" customHeight="1">
      <c r="A53" s="60" t="s">
        <v>113</v>
      </c>
      <c r="B53" s="61" t="s">
        <v>104</v>
      </c>
      <c r="C53" s="61" t="s">
        <v>104</v>
      </c>
      <c r="D53" s="62" t="s">
        <v>156</v>
      </c>
      <c r="E53" s="63">
        <f aca="true" t="shared" si="7" ref="E53:E58">SUM(F53)</f>
        <v>45000</v>
      </c>
      <c r="F53" s="63">
        <f aca="true" t="shared" si="8" ref="F53:F58">SUM(G53:H53,J53)</f>
        <v>45000</v>
      </c>
      <c r="G53" s="63">
        <v>45000</v>
      </c>
      <c r="H53" s="63"/>
      <c r="I53" s="31" t="s">
        <v>63</v>
      </c>
      <c r="J53" s="63"/>
      <c r="K53" s="65" t="s">
        <v>105</v>
      </c>
      <c r="L53" s="66"/>
    </row>
    <row r="54" spans="1:12" ht="55.5" customHeight="1">
      <c r="A54" s="60" t="s">
        <v>114</v>
      </c>
      <c r="B54" s="61" t="s">
        <v>104</v>
      </c>
      <c r="C54" s="61" t="s">
        <v>104</v>
      </c>
      <c r="D54" s="62" t="s">
        <v>157</v>
      </c>
      <c r="E54" s="63">
        <f t="shared" si="7"/>
        <v>40000</v>
      </c>
      <c r="F54" s="63">
        <f t="shared" si="8"/>
        <v>40000</v>
      </c>
      <c r="G54" s="63">
        <v>40000</v>
      </c>
      <c r="H54" s="63"/>
      <c r="I54" s="31" t="s">
        <v>63</v>
      </c>
      <c r="J54" s="63"/>
      <c r="K54" s="65" t="s">
        <v>105</v>
      </c>
      <c r="L54" s="66"/>
    </row>
    <row r="55" spans="1:12" ht="57" customHeight="1">
      <c r="A55" s="60" t="s">
        <v>115</v>
      </c>
      <c r="B55" s="61" t="s">
        <v>104</v>
      </c>
      <c r="C55" s="61" t="s">
        <v>104</v>
      </c>
      <c r="D55" s="62" t="s">
        <v>158</v>
      </c>
      <c r="E55" s="63">
        <f t="shared" si="7"/>
        <v>40000</v>
      </c>
      <c r="F55" s="63">
        <f t="shared" si="8"/>
        <v>40000</v>
      </c>
      <c r="G55" s="63">
        <v>40000</v>
      </c>
      <c r="H55" s="63"/>
      <c r="I55" s="31" t="s">
        <v>63</v>
      </c>
      <c r="J55" s="63"/>
      <c r="K55" s="65" t="s">
        <v>105</v>
      </c>
      <c r="L55" s="66"/>
    </row>
    <row r="56" spans="1:12" ht="58.5" customHeight="1">
      <c r="A56" s="60" t="s">
        <v>118</v>
      </c>
      <c r="B56" s="61" t="s">
        <v>104</v>
      </c>
      <c r="C56" s="61" t="s">
        <v>104</v>
      </c>
      <c r="D56" s="62" t="s">
        <v>159</v>
      </c>
      <c r="E56" s="63">
        <f t="shared" si="7"/>
        <v>40000</v>
      </c>
      <c r="F56" s="63">
        <f t="shared" si="8"/>
        <v>40000</v>
      </c>
      <c r="G56" s="63">
        <v>40000</v>
      </c>
      <c r="H56" s="63"/>
      <c r="I56" s="31" t="s">
        <v>63</v>
      </c>
      <c r="J56" s="63"/>
      <c r="K56" s="65" t="s">
        <v>105</v>
      </c>
      <c r="L56" s="66"/>
    </row>
    <row r="57" spans="1:12" ht="58.5" customHeight="1">
      <c r="A57" s="60" t="s">
        <v>119</v>
      </c>
      <c r="B57" s="61" t="s">
        <v>104</v>
      </c>
      <c r="C57" s="61" t="s">
        <v>104</v>
      </c>
      <c r="D57" s="62" t="s">
        <v>160</v>
      </c>
      <c r="E57" s="63">
        <f t="shared" si="7"/>
        <v>20000</v>
      </c>
      <c r="F57" s="63">
        <f t="shared" si="8"/>
        <v>20000</v>
      </c>
      <c r="G57" s="63">
        <v>20000</v>
      </c>
      <c r="H57" s="63"/>
      <c r="I57" s="31" t="s">
        <v>63</v>
      </c>
      <c r="J57" s="63"/>
      <c r="K57" s="65" t="s">
        <v>105</v>
      </c>
      <c r="L57" s="66"/>
    </row>
    <row r="58" spans="1:12" ht="54.75" customHeight="1">
      <c r="A58" s="60" t="s">
        <v>120</v>
      </c>
      <c r="B58" s="61" t="s">
        <v>104</v>
      </c>
      <c r="C58" s="61" t="s">
        <v>104</v>
      </c>
      <c r="D58" s="62" t="s">
        <v>161</v>
      </c>
      <c r="E58" s="63">
        <f t="shared" si="7"/>
        <v>40000</v>
      </c>
      <c r="F58" s="63">
        <f t="shared" si="8"/>
        <v>40000</v>
      </c>
      <c r="G58" s="63">
        <v>40000</v>
      </c>
      <c r="H58" s="63"/>
      <c r="I58" s="31" t="s">
        <v>63</v>
      </c>
      <c r="J58" s="63"/>
      <c r="K58" s="65" t="s">
        <v>105</v>
      </c>
      <c r="L58" s="66"/>
    </row>
    <row r="59" spans="1:12" ht="54.75" customHeight="1">
      <c r="A59" s="132" t="s">
        <v>121</v>
      </c>
      <c r="B59" s="133" t="s">
        <v>104</v>
      </c>
      <c r="C59" s="133" t="s">
        <v>104</v>
      </c>
      <c r="D59" s="134" t="s">
        <v>201</v>
      </c>
      <c r="E59" s="135">
        <f>SUM(F59)</f>
        <v>43000</v>
      </c>
      <c r="F59" s="135">
        <f>SUM(G59:H59,J59)</f>
        <v>43000</v>
      </c>
      <c r="G59" s="135">
        <v>43000</v>
      </c>
      <c r="H59" s="135"/>
      <c r="I59" s="136" t="s">
        <v>63</v>
      </c>
      <c r="J59" s="135"/>
      <c r="K59" s="137" t="s">
        <v>105</v>
      </c>
      <c r="L59" s="138" t="s">
        <v>202</v>
      </c>
    </row>
    <row r="60" spans="1:12" s="30" customFormat="1" ht="27.75" customHeight="1">
      <c r="A60" s="168" t="s">
        <v>116</v>
      </c>
      <c r="B60" s="169"/>
      <c r="C60" s="169"/>
      <c r="D60" s="169"/>
      <c r="E60" s="67">
        <f t="shared" si="0"/>
        <v>518000</v>
      </c>
      <c r="F60" s="67">
        <f>SUM(G60:H60,I60,J60)</f>
        <v>518000</v>
      </c>
      <c r="G60" s="67">
        <f>SUM(G46:G59)</f>
        <v>518000</v>
      </c>
      <c r="H60" s="67">
        <f>SUM(H46:H59)</f>
        <v>0</v>
      </c>
      <c r="I60" s="67"/>
      <c r="J60" s="67">
        <f>SUM(J46:J59)</f>
        <v>0</v>
      </c>
      <c r="K60" s="140" t="s">
        <v>53</v>
      </c>
      <c r="L60" s="70" t="s">
        <v>202</v>
      </c>
    </row>
    <row r="61" spans="1:12" s="116" customFormat="1" ht="52.5" customHeight="1">
      <c r="A61" s="108" t="s">
        <v>122</v>
      </c>
      <c r="B61" s="115">
        <v>926</v>
      </c>
      <c r="C61" s="115">
        <v>92605</v>
      </c>
      <c r="D61" s="93" t="s">
        <v>184</v>
      </c>
      <c r="E61" s="92">
        <f t="shared" si="0"/>
        <v>80000</v>
      </c>
      <c r="F61" s="92">
        <f>SUM(G61:H61,J61)</f>
        <v>80000</v>
      </c>
      <c r="G61" s="92">
        <v>80000</v>
      </c>
      <c r="H61" s="92"/>
      <c r="I61" s="93" t="s">
        <v>63</v>
      </c>
      <c r="J61" s="92"/>
      <c r="K61" s="94" t="s">
        <v>105</v>
      </c>
      <c r="L61" s="95"/>
    </row>
    <row r="62" spans="1:12" s="30" customFormat="1" ht="29.25" customHeight="1">
      <c r="A62" s="168" t="s">
        <v>199</v>
      </c>
      <c r="B62" s="169"/>
      <c r="C62" s="169"/>
      <c r="D62" s="169"/>
      <c r="E62" s="67">
        <f>SUM(F62)</f>
        <v>80000</v>
      </c>
      <c r="F62" s="67">
        <f>SUM(G62:H62,I62,J62)</f>
        <v>80000</v>
      </c>
      <c r="G62" s="67">
        <f>SUM(G61)</f>
        <v>80000</v>
      </c>
      <c r="H62" s="67">
        <f>SUM(H61)</f>
        <v>0</v>
      </c>
      <c r="I62" s="97"/>
      <c r="J62" s="67">
        <f>SUM(J61)</f>
        <v>0</v>
      </c>
      <c r="K62" s="69" t="s">
        <v>53</v>
      </c>
      <c r="L62" s="70"/>
    </row>
    <row r="63" spans="1:12" s="29" customFormat="1" ht="22.5" customHeight="1">
      <c r="A63" s="167" t="s">
        <v>1</v>
      </c>
      <c r="B63" s="167"/>
      <c r="C63" s="167"/>
      <c r="D63" s="167"/>
      <c r="E63" s="98">
        <f t="shared" si="0"/>
        <v>3861388.4</v>
      </c>
      <c r="F63" s="98">
        <f>SUM(G63:H63,J63)</f>
        <v>3861388.4</v>
      </c>
      <c r="G63" s="99">
        <f>SUM(G14,G27,G29,G34,G45,G60,G62)</f>
        <v>3056090</v>
      </c>
      <c r="H63" s="99">
        <f>SUM(H14,H27,H29,H34,H45,H60,H62)</f>
        <v>370000</v>
      </c>
      <c r="I63" s="100">
        <f>SUM(I14,I27,I29,I34,I60)</f>
        <v>0</v>
      </c>
      <c r="J63" s="99">
        <f>SUM(J14,J27,J29,J34,J45,J60,J62)</f>
        <v>435298.4</v>
      </c>
      <c r="K63" s="101" t="s">
        <v>53</v>
      </c>
      <c r="L63" s="131" t="s">
        <v>203</v>
      </c>
    </row>
    <row r="64" spans="1:12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2" ht="12.75">
      <c r="A65" s="102" t="s">
        <v>64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1:12" ht="12.75">
      <c r="A66" s="102" t="s">
        <v>65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1:12" ht="12.75">
      <c r="A67" s="102" t="s">
        <v>66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2" ht="12.75">
      <c r="A68" s="102" t="s">
        <v>67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1:12" ht="14.25" customHeight="1">
      <c r="A69" s="102" t="s">
        <v>68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1:12" ht="12.75" customHeight="1">
      <c r="A70" s="103" t="s">
        <v>68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1:12" ht="12.75">
      <c r="A71" s="102" t="s">
        <v>68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</sheetData>
  <sheetProtection/>
  <mergeCells count="25">
    <mergeCell ref="A63:D63"/>
    <mergeCell ref="A60:D60"/>
    <mergeCell ref="A27:D27"/>
    <mergeCell ref="A14:D14"/>
    <mergeCell ref="A29:D29"/>
    <mergeCell ref="A34:D34"/>
    <mergeCell ref="A45:D45"/>
    <mergeCell ref="A44:D44"/>
    <mergeCell ref="A62:D62"/>
    <mergeCell ref="K6:K10"/>
    <mergeCell ref="L6:L10"/>
    <mergeCell ref="H8:H10"/>
    <mergeCell ref="G7:J7"/>
    <mergeCell ref="I8:I10"/>
    <mergeCell ref="F7:F10"/>
    <mergeCell ref="D1:L1"/>
    <mergeCell ref="J8:J10"/>
    <mergeCell ref="G8:G10"/>
    <mergeCell ref="A4:K4"/>
    <mergeCell ref="A6:A10"/>
    <mergeCell ref="B6:B10"/>
    <mergeCell ref="C6:C10"/>
    <mergeCell ref="D6:D10"/>
    <mergeCell ref="E6:E10"/>
    <mergeCell ref="F6:J6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55CAD3"/>
  </sheetPr>
  <dimension ref="A1:J3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4" width="17.140625" style="2" customWidth="1"/>
    <col min="5" max="5" width="17.7109375" style="2" customWidth="1"/>
    <col min="6" max="6" width="15.57421875" style="2" customWidth="1"/>
    <col min="7" max="7" width="17.57421875" style="2" customWidth="1"/>
    <col min="8" max="8" width="0.2890625" style="2" customWidth="1"/>
    <col min="9" max="10" width="9.140625" style="2" hidden="1" customWidth="1"/>
    <col min="11" max="16384" width="9.140625" style="2" customWidth="1"/>
  </cols>
  <sheetData>
    <row r="1" spans="2:10" ht="45" customHeight="1">
      <c r="B1" s="180" t="s">
        <v>206</v>
      </c>
      <c r="C1" s="160"/>
      <c r="D1" s="160"/>
      <c r="E1" s="160"/>
      <c r="F1" s="160"/>
      <c r="G1" s="160"/>
      <c r="H1" s="160"/>
      <c r="I1" s="160"/>
      <c r="J1" s="160"/>
    </row>
    <row r="2" ht="12.75" customHeight="1"/>
    <row r="3" ht="29.25" customHeight="1"/>
    <row r="4" spans="1:4" ht="27" customHeight="1">
      <c r="A4" s="176" t="s">
        <v>130</v>
      </c>
      <c r="B4" s="176"/>
      <c r="C4" s="176"/>
      <c r="D4" s="176"/>
    </row>
    <row r="5" ht="13.5" customHeight="1">
      <c r="A5" s="5"/>
    </row>
    <row r="6" ht="12.75">
      <c r="D6" s="6"/>
    </row>
    <row r="7" spans="1:7" ht="15" customHeight="1">
      <c r="A7" s="177" t="s">
        <v>10</v>
      </c>
      <c r="B7" s="177" t="s">
        <v>11</v>
      </c>
      <c r="C7" s="178" t="s">
        <v>12</v>
      </c>
      <c r="D7" s="178" t="s">
        <v>200</v>
      </c>
      <c r="E7" s="179" t="s">
        <v>196</v>
      </c>
      <c r="F7" s="179" t="s">
        <v>197</v>
      </c>
      <c r="G7" s="179" t="s">
        <v>198</v>
      </c>
    </row>
    <row r="8" spans="1:7" ht="15" customHeight="1">
      <c r="A8" s="177"/>
      <c r="B8" s="177"/>
      <c r="C8" s="177"/>
      <c r="D8" s="178"/>
      <c r="E8" s="179"/>
      <c r="F8" s="179"/>
      <c r="G8" s="179"/>
    </row>
    <row r="9" spans="1:7" ht="15.75" customHeight="1">
      <c r="A9" s="177"/>
      <c r="B9" s="177"/>
      <c r="C9" s="177"/>
      <c r="D9" s="178"/>
      <c r="E9" s="179"/>
      <c r="F9" s="179"/>
      <c r="G9" s="179"/>
    </row>
    <row r="10" spans="1:7" s="7" customFormat="1" ht="19.5" customHeight="1">
      <c r="A10" s="26">
        <v>1</v>
      </c>
      <c r="B10" s="26">
        <v>2</v>
      </c>
      <c r="C10" s="26">
        <v>3</v>
      </c>
      <c r="D10" s="27">
        <v>4</v>
      </c>
      <c r="E10" s="117">
        <v>5</v>
      </c>
      <c r="F10" s="117">
        <v>6</v>
      </c>
      <c r="G10" s="117">
        <v>7</v>
      </c>
    </row>
    <row r="11" spans="1:7" s="129" customFormat="1" ht="21" customHeight="1">
      <c r="A11" s="128" t="s">
        <v>13</v>
      </c>
      <c r="B11" s="34" t="s">
        <v>14</v>
      </c>
      <c r="C11" s="128"/>
      <c r="D11" s="118">
        <v>33012843.06</v>
      </c>
      <c r="E11" s="121">
        <v>68286.21</v>
      </c>
      <c r="F11" s="121"/>
      <c r="G11" s="121">
        <v>33081129.27</v>
      </c>
    </row>
    <row r="12" spans="1:7" s="30" customFormat="1" ht="22.5" customHeight="1">
      <c r="A12" s="128" t="s">
        <v>15</v>
      </c>
      <c r="B12" s="34" t="s">
        <v>16</v>
      </c>
      <c r="C12" s="128"/>
      <c r="D12" s="121">
        <v>33382843.06</v>
      </c>
      <c r="E12" s="121">
        <v>1014759.21</v>
      </c>
      <c r="F12" s="121"/>
      <c r="G12" s="121">
        <v>34397602.27</v>
      </c>
    </row>
    <row r="13" spans="1:7" s="30" customFormat="1" ht="26.25" customHeight="1">
      <c r="A13" s="128" t="s">
        <v>17</v>
      </c>
      <c r="B13" s="34" t="s">
        <v>18</v>
      </c>
      <c r="C13" s="130"/>
      <c r="D13" s="120">
        <v>-370000</v>
      </c>
      <c r="E13" s="121">
        <v>-946473</v>
      </c>
      <c r="F13" s="121"/>
      <c r="G13" s="121">
        <v>-1316473</v>
      </c>
    </row>
    <row r="14" spans="1:7" s="30" customFormat="1" ht="30" customHeight="1">
      <c r="A14" s="181" t="s">
        <v>19</v>
      </c>
      <c r="B14" s="182"/>
      <c r="C14" s="130"/>
      <c r="D14" s="121">
        <f>SUM(D15:D22)</f>
        <v>2000000</v>
      </c>
      <c r="E14" s="121">
        <f>SUM(E15:E22)</f>
        <v>946473</v>
      </c>
      <c r="F14" s="121">
        <f>SUM(F15:F22)</f>
        <v>0</v>
      </c>
      <c r="G14" s="121">
        <f>SUM(G15:G22)</f>
        <v>2946473</v>
      </c>
    </row>
    <row r="15" spans="1:7" ht="21.75" customHeight="1">
      <c r="A15" s="8" t="s">
        <v>13</v>
      </c>
      <c r="B15" s="10" t="s">
        <v>20</v>
      </c>
      <c r="C15" s="8" t="s">
        <v>21</v>
      </c>
      <c r="D15" s="119">
        <v>2000000</v>
      </c>
      <c r="E15" s="119">
        <v>0</v>
      </c>
      <c r="F15" s="119">
        <v>0</v>
      </c>
      <c r="G15" s="119">
        <v>2000000</v>
      </c>
    </row>
    <row r="16" spans="1:7" ht="18.75" customHeight="1">
      <c r="A16" s="11" t="s">
        <v>15</v>
      </c>
      <c r="B16" s="9" t="s">
        <v>22</v>
      </c>
      <c r="C16" s="8" t="s">
        <v>21</v>
      </c>
      <c r="D16" s="122"/>
      <c r="E16" s="119"/>
      <c r="F16" s="119"/>
      <c r="G16" s="119"/>
    </row>
    <row r="17" spans="1:7" ht="31.5" customHeight="1">
      <c r="A17" s="8" t="s">
        <v>17</v>
      </c>
      <c r="B17" s="12" t="s">
        <v>23</v>
      </c>
      <c r="C17" s="8" t="s">
        <v>24</v>
      </c>
      <c r="D17" s="123"/>
      <c r="E17" s="119"/>
      <c r="F17" s="119"/>
      <c r="G17" s="119"/>
    </row>
    <row r="18" spans="1:7" ht="15.75" customHeight="1">
      <c r="A18" s="11" t="s">
        <v>25</v>
      </c>
      <c r="B18" s="9" t="s">
        <v>26</v>
      </c>
      <c r="C18" s="8" t="s">
        <v>27</v>
      </c>
      <c r="D18" s="123"/>
      <c r="E18" s="119"/>
      <c r="F18" s="119"/>
      <c r="G18" s="119"/>
    </row>
    <row r="19" spans="1:7" ht="15" customHeight="1">
      <c r="A19" s="8" t="s">
        <v>28</v>
      </c>
      <c r="B19" s="9" t="s">
        <v>29</v>
      </c>
      <c r="C19" s="8" t="s">
        <v>30</v>
      </c>
      <c r="D19" s="123"/>
      <c r="E19" s="119"/>
      <c r="F19" s="119"/>
      <c r="G19" s="119"/>
    </row>
    <row r="20" spans="1:7" ht="16.5" customHeight="1">
      <c r="A20" s="11" t="s">
        <v>31</v>
      </c>
      <c r="B20" s="9" t="s">
        <v>32</v>
      </c>
      <c r="C20" s="8" t="s">
        <v>33</v>
      </c>
      <c r="D20" s="124"/>
      <c r="E20" s="119"/>
      <c r="F20" s="119"/>
      <c r="G20" s="119"/>
    </row>
    <row r="21" spans="1:7" ht="15" customHeight="1">
      <c r="A21" s="8" t="s">
        <v>34</v>
      </c>
      <c r="B21" s="9" t="s">
        <v>35</v>
      </c>
      <c r="C21" s="8" t="s">
        <v>36</v>
      </c>
      <c r="D21" s="123"/>
      <c r="E21" s="119"/>
      <c r="F21" s="119"/>
      <c r="G21" s="119"/>
    </row>
    <row r="22" spans="1:7" ht="33" customHeight="1">
      <c r="A22" s="8" t="s">
        <v>37</v>
      </c>
      <c r="B22" s="13" t="s">
        <v>38</v>
      </c>
      <c r="C22" s="8" t="s">
        <v>123</v>
      </c>
      <c r="D22" s="119">
        <v>0</v>
      </c>
      <c r="E22" s="119">
        <v>946473</v>
      </c>
      <c r="F22" s="119">
        <v>0</v>
      </c>
      <c r="G22" s="119">
        <v>946473</v>
      </c>
    </row>
    <row r="23" spans="1:7" ht="18.75" customHeight="1">
      <c r="A23" s="181" t="s">
        <v>39</v>
      </c>
      <c r="B23" s="182"/>
      <c r="C23" s="8"/>
      <c r="D23" s="121">
        <f>SUM(D24:D30)</f>
        <v>1630000</v>
      </c>
      <c r="E23" s="121">
        <f>SUM(E24:E30)</f>
        <v>0</v>
      </c>
      <c r="F23" s="121">
        <f>SUM(F24:F30)</f>
        <v>0</v>
      </c>
      <c r="G23" s="121">
        <f>SUM(G24:G30)</f>
        <v>1630000</v>
      </c>
    </row>
    <row r="24" spans="1:7" ht="16.5" customHeight="1">
      <c r="A24" s="8" t="s">
        <v>13</v>
      </c>
      <c r="B24" s="9" t="s">
        <v>40</v>
      </c>
      <c r="C24" s="8" t="s">
        <v>41</v>
      </c>
      <c r="D24" s="119">
        <v>1630000</v>
      </c>
      <c r="E24" s="119">
        <v>0</v>
      </c>
      <c r="F24" s="119">
        <v>0</v>
      </c>
      <c r="G24" s="119">
        <v>1630000</v>
      </c>
    </row>
    <row r="25" spans="1:7" ht="13.5" customHeight="1">
      <c r="A25" s="11" t="s">
        <v>15</v>
      </c>
      <c r="B25" s="14" t="s">
        <v>42</v>
      </c>
      <c r="C25" s="11" t="s">
        <v>41</v>
      </c>
      <c r="D25" s="125"/>
      <c r="E25" s="119"/>
      <c r="F25" s="119"/>
      <c r="G25" s="119"/>
    </row>
    <row r="26" spans="1:7" ht="38.25" customHeight="1">
      <c r="A26" s="8" t="s">
        <v>17</v>
      </c>
      <c r="B26" s="15" t="s">
        <v>43</v>
      </c>
      <c r="C26" s="8" t="s">
        <v>44</v>
      </c>
      <c r="D26" s="126"/>
      <c r="E26" s="119"/>
      <c r="F26" s="119"/>
      <c r="G26" s="119"/>
    </row>
    <row r="27" spans="1:7" ht="14.25" customHeight="1">
      <c r="A27" s="11" t="s">
        <v>25</v>
      </c>
      <c r="B27" s="14" t="s">
        <v>45</v>
      </c>
      <c r="C27" s="11" t="s">
        <v>46</v>
      </c>
      <c r="D27" s="125"/>
      <c r="E27" s="119"/>
      <c r="F27" s="119"/>
      <c r="G27" s="119"/>
    </row>
    <row r="28" spans="1:7" ht="15.75" customHeight="1">
      <c r="A28" s="8" t="s">
        <v>28</v>
      </c>
      <c r="B28" s="9" t="s">
        <v>47</v>
      </c>
      <c r="C28" s="8" t="s">
        <v>48</v>
      </c>
      <c r="D28" s="126"/>
      <c r="E28" s="119"/>
      <c r="F28" s="119"/>
      <c r="G28" s="119"/>
    </row>
    <row r="29" spans="1:7" ht="15" customHeight="1">
      <c r="A29" s="16" t="s">
        <v>31</v>
      </c>
      <c r="B29" s="13" t="s">
        <v>49</v>
      </c>
      <c r="C29" s="16" t="s">
        <v>50</v>
      </c>
      <c r="D29" s="127"/>
      <c r="E29" s="119"/>
      <c r="F29" s="119"/>
      <c r="G29" s="119"/>
    </row>
    <row r="30" spans="1:7" ht="16.5" customHeight="1">
      <c r="A30" s="16" t="s">
        <v>34</v>
      </c>
      <c r="B30" s="13" t="s">
        <v>51</v>
      </c>
      <c r="C30" s="17" t="s">
        <v>52</v>
      </c>
      <c r="D30" s="126"/>
      <c r="E30" s="126"/>
      <c r="F30" s="126"/>
      <c r="G30" s="126"/>
    </row>
    <row r="31" spans="1:3" ht="12.75">
      <c r="A31" s="19"/>
      <c r="B31" s="20"/>
      <c r="C31" s="21"/>
    </row>
    <row r="32" spans="1:4" ht="16.5" customHeight="1">
      <c r="A32" s="22"/>
      <c r="B32" s="174"/>
      <c r="C32" s="175"/>
      <c r="D32" s="175"/>
    </row>
  </sheetData>
  <sheetProtection/>
  <mergeCells count="12">
    <mergeCell ref="E7:E9"/>
    <mergeCell ref="F7:F9"/>
    <mergeCell ref="G7:G9"/>
    <mergeCell ref="B1:J1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2014-06-27T09:56:26Z</cp:lastPrinted>
  <dcterms:created xsi:type="dcterms:W3CDTF">2009-10-15T10:17:39Z</dcterms:created>
  <dcterms:modified xsi:type="dcterms:W3CDTF">2014-07-24T10:15:34Z</dcterms:modified>
  <cp:category/>
  <cp:version/>
  <cp:contentType/>
  <cp:contentStatus/>
</cp:coreProperties>
</file>