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5195" windowHeight="9030" tabRatio="883" activeTab="0"/>
  </bookViews>
  <sheets>
    <sheet name="dochody" sheetId="1" r:id="rId1"/>
    <sheet name="przychody i rozchody" sheetId="2" r:id="rId2"/>
    <sheet name="dochody i wyd.zlecone" sheetId="3" r:id="rId3"/>
    <sheet name="wyd.inwest." sheetId="4" r:id="rId4"/>
    <sheet name="cmentarze" sheetId="5" r:id="rId5"/>
  </sheets>
  <definedNames>
    <definedName name="_xlnm.Print_Area" localSheetId="0">'dochody'!$A$1:$L$35</definedName>
    <definedName name="_xlnm.Print_Area" localSheetId="3">'wyd.inwest.'!$A$1:$P$71</definedName>
  </definedNames>
  <calcPr fullCalcOnLoad="1"/>
</workbook>
</file>

<file path=xl/sharedStrings.xml><?xml version="1.0" encoding="utf-8"?>
<sst xmlns="http://schemas.openxmlformats.org/spreadsheetml/2006/main" count="559" uniqueCount="262">
  <si>
    <t>Dział</t>
  </si>
  <si>
    <t>Ogółem</t>
  </si>
  <si>
    <t>bieżące</t>
  </si>
  <si>
    <t>dotacje</t>
  </si>
  <si>
    <t>środki europejskie i inne środki pochodzące ze źródeł zagranicznych, niepodlegające zwrotowi</t>
  </si>
  <si>
    <t>* nazwa źródła dochodów wg nazw paragrafów</t>
  </si>
  <si>
    <t>Rozdział</t>
  </si>
  <si>
    <t>majątkowe</t>
  </si>
  <si>
    <t>w tym:</t>
  </si>
  <si>
    <t>Dochody ogółem</t>
  </si>
  <si>
    <t>Źródło dochodów*</t>
  </si>
  <si>
    <t>Lp.</t>
  </si>
  <si>
    <t>Treść</t>
  </si>
  <si>
    <t>Klasyfikacja
§</t>
  </si>
  <si>
    <t>1.</t>
  </si>
  <si>
    <t>Dochody</t>
  </si>
  <si>
    <t>2.</t>
  </si>
  <si>
    <t>Wydatki</t>
  </si>
  <si>
    <t>3.</t>
  </si>
  <si>
    <t>Wynik budżetu</t>
  </si>
  <si>
    <t>Przychody ogółem:</t>
  </si>
  <si>
    <t>Kredyty</t>
  </si>
  <si>
    <t>§ 952</t>
  </si>
  <si>
    <t>Pożyczki</t>
  </si>
  <si>
    <t>Pożyczki na finansowanie zadań realizowanych
z udziałem środków pochodzących z budżetu UE</t>
  </si>
  <si>
    <t>§ 903</t>
  </si>
  <si>
    <t>4.</t>
  </si>
  <si>
    <t>Spłaty pożyczek udzielonych</t>
  </si>
  <si>
    <t>§ 951</t>
  </si>
  <si>
    <t>5.</t>
  </si>
  <si>
    <t>Prywatyzacja majątku jst</t>
  </si>
  <si>
    <t>§ 944</t>
  </si>
  <si>
    <t>6.</t>
  </si>
  <si>
    <t>Nadwyżka budżetu z lat ubiegłych</t>
  </si>
  <si>
    <t>§ 957</t>
  </si>
  <si>
    <t>7.</t>
  </si>
  <si>
    <t>Papiery wartościowe (obligacje)</t>
  </si>
  <si>
    <t>§ 931</t>
  </si>
  <si>
    <t>8.</t>
  </si>
  <si>
    <t>Inne źródła (wolne środki)</t>
  </si>
  <si>
    <t>Rozchody ogółem:</t>
  </si>
  <si>
    <t>Spłaty kredytów</t>
  </si>
  <si>
    <t>§ 992</t>
  </si>
  <si>
    <t>Spłaty pożyczek</t>
  </si>
  <si>
    <t>Spłaty pożyczek otrzymanych na finansowanie zadań realizowanych z udziałem środków pochodzących z budżetu UE</t>
  </si>
  <si>
    <t>§ 963</t>
  </si>
  <si>
    <t>Udzielone pożyczki</t>
  </si>
  <si>
    <t>§ 991</t>
  </si>
  <si>
    <t>Lokaty</t>
  </si>
  <si>
    <t>§ 994</t>
  </si>
  <si>
    <t>Wykup papierów wartościowych (obligacji)</t>
  </si>
  <si>
    <t>§ 982</t>
  </si>
  <si>
    <t>Rozchody z tytułu innych rozliczeń</t>
  </si>
  <si>
    <t>§ 995</t>
  </si>
  <si>
    <t>Dotacje
ogółem</t>
  </si>
  <si>
    <t>z tego:</t>
  </si>
  <si>
    <t>Nazwa zadania</t>
  </si>
  <si>
    <t>wydatki bieżące</t>
  </si>
  <si>
    <t>wydatki majątkowe</t>
  </si>
  <si>
    <t>Dochody i wydatki związane z realizacją zadań z zakresu administracji rządowej i innych zleconych odrębnymi ustawami</t>
  </si>
  <si>
    <t xml:space="preserve">Wydatki
ogółem
</t>
  </si>
  <si>
    <t>x</t>
  </si>
  <si>
    <t>Rozdz.</t>
  </si>
  <si>
    <t>Łączne koszty finansowe</t>
  </si>
  <si>
    <t>Planowane wydatki</t>
  </si>
  <si>
    <t>Jednostka organizacyjna realizująca program lub koordynująca wykonanie programu</t>
  </si>
  <si>
    <t>z tego źródła finansowania</t>
  </si>
  <si>
    <t>dochody własne jst</t>
  </si>
  <si>
    <t xml:space="preserve">kredyty, pożyczki, papiery wartościowe </t>
  </si>
  <si>
    <t>środki pochodzące
z innych  źródeł*</t>
  </si>
  <si>
    <t>środki wymienione
w art. 5 ust. 1 pkt 2 i 3 u.f.p.</t>
  </si>
  <si>
    <t>A.      
B.
C.
…</t>
  </si>
  <si>
    <t>* Wybrać odpowiednie oznaczenie źródła finansowania: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</si>
  <si>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</si>
  <si>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</si>
  <si>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</si>
  <si>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 xml:space="preserve">     - ………………….</t>
  </si>
  <si>
    <t>Nazwa zadania inwestycyjnego (w tym w ramach funduszu sołeckiego)</t>
  </si>
  <si>
    <t>z tego :</t>
  </si>
  <si>
    <t>010</t>
  </si>
  <si>
    <t>Dotacje celowe otrzymane z budżetu państwa na realizację zadań bieżących z zakresu administracji rządowej oraz innych zadań zleconych gminie ustawami</t>
  </si>
  <si>
    <t>852</t>
  </si>
  <si>
    <t>Pomoc społeczna</t>
  </si>
  <si>
    <t xml:space="preserve">Dotacje celowe otrzymane z budżetu państwa na realizację własnych zadań bieżących gmin </t>
  </si>
  <si>
    <t>600</t>
  </si>
  <si>
    <t>Transport i łączność</t>
  </si>
  <si>
    <t>60016</t>
  </si>
  <si>
    <t>710</t>
  </si>
  <si>
    <t>Działalność usługowa</t>
  </si>
  <si>
    <t>801</t>
  </si>
  <si>
    <t>Szkoły podstawowe</t>
  </si>
  <si>
    <t>Gimnazja</t>
  </si>
  <si>
    <t>851</t>
  </si>
  <si>
    <t>Usługi opiekuńcze i specjalistyczne usługi opiekuńcze</t>
  </si>
  <si>
    <t>Pozostała działalność</t>
  </si>
  <si>
    <t>900</t>
  </si>
  <si>
    <t>926</t>
  </si>
  <si>
    <t>01010</t>
  </si>
  <si>
    <t>90015</t>
  </si>
  <si>
    <t>Urzędy wojewódzkie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</si>
  <si>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</si>
  <si>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</si>
  <si>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</si>
  <si>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</si>
  <si>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</si>
  <si>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</si>
  <si>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</si>
  <si>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</si>
  <si>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</si>
  <si>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</si>
  <si>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</si>
  <si>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</si>
  <si>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</si>
  <si>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</si>
  <si>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</si>
  <si>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</si>
  <si>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</si>
  <si>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</si>
  <si>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</si>
  <si>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</si>
  <si>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</si>
  <si>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</si>
  <si>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</si>
  <si>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</si>
  <si>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"</t>
  </si>
  <si>
    <t>Urząd Gminy Sochaczew</t>
  </si>
  <si>
    <t>Ogółem Dział 600</t>
  </si>
  <si>
    <t>Ogółem Dział 010</t>
  </si>
  <si>
    <t>Ogółem Dział 754</t>
  </si>
  <si>
    <t>Ogółem Dział 750</t>
  </si>
  <si>
    <t>33.</t>
  </si>
  <si>
    <t>34.</t>
  </si>
  <si>
    <t>35.</t>
  </si>
  <si>
    <t>36.</t>
  </si>
  <si>
    <t>37.</t>
  </si>
  <si>
    <t>38.</t>
  </si>
  <si>
    <t>Ogółem Dział 900</t>
  </si>
  <si>
    <t>80101</t>
  </si>
  <si>
    <t>Urzędy naczelnych organów władzy państwowej, kontroli i ochrony prawa</t>
  </si>
  <si>
    <t>Świadczenia rodzinne, świadczenia z funduszu alimentacyjnego oraz składki na ubezpieczenia emerytalne i rentowe z ubezpieczenia społecznego</t>
  </si>
  <si>
    <t>Składki na ubezpieczenie zdrowotne opłacane za osoby pobierające niektóre świadczenia z pomocy społecznej, niektóre świadczenia rodzinne oraz za osoby uczestniczące w zajęciach w centrum integracji społecznej</t>
  </si>
  <si>
    <t>§ 950</t>
  </si>
  <si>
    <t>Ogółem Dział 801</t>
  </si>
  <si>
    <t xml:space="preserve">     DOCHODY BUDŻETU</t>
  </si>
  <si>
    <t>par.2009</t>
  </si>
  <si>
    <t>par.2007</t>
  </si>
  <si>
    <t>Przebudowa drogi gminnej w miejscowości Czerwonka Parcel</t>
  </si>
  <si>
    <t>Budowa oświetlenia ulicznego w miejscowości Altanka</t>
  </si>
  <si>
    <t>Budowa oświetlenia ulicznego w miejscowości Czerwonka Parcel</t>
  </si>
  <si>
    <t>Budowa oświetlenia ulicznego w miejscowości Dzięglewo</t>
  </si>
  <si>
    <t>Budowa oświetlenia ulicznego w miejscowości Gawłów</t>
  </si>
  <si>
    <t>Budowa oświetlenia ulicznego w miejscowości Kuznocin</t>
  </si>
  <si>
    <t xml:space="preserve">dotacje i </t>
  </si>
  <si>
    <t xml:space="preserve">Nazwa </t>
  </si>
  <si>
    <t>Planowane dochody na 2015 r</t>
  </si>
  <si>
    <t>Przychody i rozchody budżetu w 2015 r.</t>
  </si>
  <si>
    <t>rok 2015</t>
  </si>
  <si>
    <t>Budowa przepompowni sieci wodociagowej w Czystem</t>
  </si>
  <si>
    <t>Budowa sieci kanalizacji sanitarnej w miejscowości Rozlazłów</t>
  </si>
  <si>
    <t>Przebudowa drogi gminnej w miejscowości Nowe Mostki</t>
  </si>
  <si>
    <t>Przebudowa drogi gminnej w miejscowości Kuznocin</t>
  </si>
  <si>
    <t>Przebudowa drogi gminnej w miejscowości Żdżarów</t>
  </si>
  <si>
    <t>Przebudowa drogi gminnej w miejscowości Żuków</t>
  </si>
  <si>
    <t>Montaż klimatyzacji w budynku UG</t>
  </si>
  <si>
    <t>Przebudowa kotłowni z olejowej na gazową w budynku UG</t>
  </si>
  <si>
    <t>Budowa zjazdu do szkoły w Żukowie</t>
  </si>
  <si>
    <t>92695</t>
  </si>
  <si>
    <t>Budowa oświetlenia ulicznego w miejscowości Kożuszki Parcel (za kanałem)</t>
  </si>
  <si>
    <t>Budowa oświetlenia ulicznego przy chodniku w miejscowości Orły Cesin</t>
  </si>
  <si>
    <t>Budowa oświetlenia ulicznego przy chodniku w miejscowości Kożuszki Parcel - Sochaczew Wieś - Wójtówka</t>
  </si>
  <si>
    <r>
      <t xml:space="preserve">Przebudowa drogi gminnej w miejscowości Dachowa </t>
    </r>
    <r>
      <rPr>
        <sz val="10"/>
        <color indexed="17"/>
        <rFont val="Arial"/>
        <family val="2"/>
      </rPr>
      <t>(w tym F.S. 9.900)</t>
    </r>
  </si>
  <si>
    <r>
      <t xml:space="preserve">Zakup wiaty przystankowej w m.Dzięglewo </t>
    </r>
    <r>
      <rPr>
        <sz val="10"/>
        <color indexed="17"/>
        <rFont val="Arial"/>
        <family val="2"/>
      </rPr>
      <t>(w tym F.S. 3.000)</t>
    </r>
  </si>
  <si>
    <r>
      <t xml:space="preserve">Budowa oświetlenia ulicznego w miejscowości Kaźmierów - Ignacówka </t>
    </r>
    <r>
      <rPr>
        <sz val="10"/>
        <color indexed="17"/>
        <rFont val="Arial"/>
        <family val="2"/>
      </rPr>
      <t>(w tym F.S. 10.861)</t>
    </r>
  </si>
  <si>
    <r>
      <t xml:space="preserve">Budowa oświetlenia ulicznego w miejscowości Andrzejów Duranowski </t>
    </r>
    <r>
      <rPr>
        <sz val="10"/>
        <color indexed="17"/>
        <rFont val="Arial"/>
        <family val="2"/>
      </rPr>
      <t>(w tym F.S. 14.471)</t>
    </r>
  </si>
  <si>
    <r>
      <t xml:space="preserve">Budowa oświetlenia ulicznego w miejscowości Kożuszki Parcel (k.hydroforni) </t>
    </r>
    <r>
      <rPr>
        <sz val="10"/>
        <color indexed="17"/>
        <rFont val="Arial"/>
        <family val="2"/>
      </rPr>
      <t>(w tym F.S. 10.000)</t>
    </r>
  </si>
  <si>
    <r>
      <t xml:space="preserve">Budowa oświetlenia ulicznego w miejscowości Żuków </t>
    </r>
    <r>
      <rPr>
        <sz val="10"/>
        <color indexed="17"/>
        <rFont val="Arial"/>
        <family val="2"/>
      </rPr>
      <t>(w tym F.S. 14.059)</t>
    </r>
  </si>
  <si>
    <r>
      <t xml:space="preserve">Budowa oświetlenia ulicznego w miejscowości Rozlazłów </t>
    </r>
    <r>
      <rPr>
        <sz val="10"/>
        <color indexed="17"/>
        <rFont val="Arial"/>
        <family val="2"/>
      </rPr>
      <t>(w tym F.S. 18.082)</t>
    </r>
  </si>
  <si>
    <t>85154</t>
  </si>
  <si>
    <t>Ogółem Dział 851</t>
  </si>
  <si>
    <r>
      <t xml:space="preserve">Budowa parkingu przy drodze gminnej w Kątach (obok szkoły) </t>
    </r>
    <r>
      <rPr>
        <sz val="10"/>
        <color indexed="17"/>
        <rFont val="Arial"/>
        <family val="2"/>
      </rPr>
      <t>(w tym F.S. 23.097)</t>
    </r>
  </si>
  <si>
    <r>
      <t xml:space="preserve">Projekt rozbudowy budynku Szkoły Podstawowej w Feliksowie </t>
    </r>
    <r>
      <rPr>
        <sz val="10"/>
        <color indexed="17"/>
        <rFont val="Arial"/>
        <family val="2"/>
      </rPr>
      <t>(w tym F.S. 6.917)</t>
    </r>
  </si>
  <si>
    <r>
      <t xml:space="preserve">Zakup wiaty przystankowej w m.Zosin </t>
    </r>
    <r>
      <rPr>
        <sz val="10"/>
        <color indexed="17"/>
        <rFont val="Arial"/>
        <family val="2"/>
      </rPr>
      <t>(w tym F.S. 6.000)</t>
    </r>
  </si>
  <si>
    <t>w tym fs. 157.747</t>
  </si>
  <si>
    <r>
      <rPr>
        <sz val="10"/>
        <rFont val="Arial"/>
        <family val="2"/>
      </rPr>
      <t>Zakup pieca CO dla OSP Nowe Mostki</t>
    </r>
    <r>
      <rPr>
        <sz val="10"/>
        <color indexed="10"/>
        <rFont val="Arial"/>
        <family val="2"/>
      </rPr>
      <t xml:space="preserve"> </t>
    </r>
    <r>
      <rPr>
        <sz val="10"/>
        <color indexed="17"/>
        <rFont val="Arial"/>
        <family val="2"/>
      </rPr>
      <t>(</t>
    </r>
    <r>
      <rPr>
        <sz val="10"/>
        <color indexed="17"/>
        <rFont val="Arial"/>
        <family val="2"/>
      </rPr>
      <t>w tym F.S. 10.000)</t>
    </r>
  </si>
  <si>
    <t xml:space="preserve">Przebudowa drogi gminnej w miejscowości Władysławów </t>
  </si>
  <si>
    <t xml:space="preserve">Zakup drukarki </t>
  </si>
  <si>
    <t xml:space="preserve">Budowa oświetlenia ulicznego w miejscowości Kożuszki Parcel </t>
  </si>
  <si>
    <t>Zakup 2 wiat przystankowych w m.Żdżarów</t>
  </si>
  <si>
    <t xml:space="preserve">Dochody i wydatki związane z realizacją zadań wykonywanych na mocy porozumień z organami administracji rządowej </t>
  </si>
  <si>
    <t>Utrzymanie czystości, naprawa i konserwacja nagrobków na cmentarzu w Bielicach</t>
  </si>
  <si>
    <r>
      <t xml:space="preserve">Budowa placu zabaw przy budynku Gimnazjum w Wymysłowie na terenie gminnym </t>
    </r>
    <r>
      <rPr>
        <sz val="10"/>
        <color indexed="17"/>
        <rFont val="Arial"/>
        <family val="2"/>
      </rPr>
      <t>(w tym F.S. 31.360)</t>
    </r>
  </si>
  <si>
    <t>Dotacje ogółem przed zmianą</t>
  </si>
  <si>
    <t>Dotacje ogółem po zmianie</t>
  </si>
  <si>
    <t>Zwiększenia (+)</t>
  </si>
  <si>
    <t>Zmniejszenia (-)</t>
  </si>
  <si>
    <t>Wydatki ogółem przed zmianą</t>
  </si>
  <si>
    <t>Wydatki ogółem po zmianie</t>
  </si>
  <si>
    <t>Po zmianie ogółem</t>
  </si>
  <si>
    <t>Zwiększenia(+)</t>
  </si>
  <si>
    <t>Zmniejszenia(-)</t>
  </si>
  <si>
    <t>Przed zmianą ogółem</t>
  </si>
  <si>
    <t>0,00</t>
  </si>
  <si>
    <t>Plan przed zmianą</t>
  </si>
  <si>
    <t>zwiększenia(+)</t>
  </si>
  <si>
    <t>zmniejszenia(-)</t>
  </si>
  <si>
    <t>Plan po zmianie</t>
  </si>
  <si>
    <t>Dodatek energetyczny</t>
  </si>
  <si>
    <t>zwiększenia (+)</t>
  </si>
  <si>
    <t>zmniejszenia (-)</t>
  </si>
  <si>
    <t>Wybory Prezydenta Rzeczypospolitej Polskiej</t>
  </si>
  <si>
    <t>0</t>
  </si>
  <si>
    <t>01095</t>
  </si>
  <si>
    <t>kwota zmiany</t>
  </si>
  <si>
    <t>Zakup Lekkiego Samochodu Ratowniczo-Gaśniczego dla jednostki OSP z terenu Gminy Sochaczew</t>
  </si>
  <si>
    <t xml:space="preserve">             </t>
  </si>
  <si>
    <t>Wydatki budżetu gminy na zadania inwestycyjne na 2015 rok nieobjęte wykazem przedsięwzięć do Wieloletniej Prognozy Finansowej</t>
  </si>
  <si>
    <t>A.      170 000
B.
C.
…</t>
  </si>
  <si>
    <t>Przebudowa drogi gminnej w miejscowości Rozlazłów</t>
  </si>
  <si>
    <t>+ 50 000</t>
  </si>
  <si>
    <t>+ 140 000</t>
  </si>
  <si>
    <t>+ 410 000</t>
  </si>
  <si>
    <t>Budowa kotłowni gazowej w budynku Szkoły w Kątach</t>
  </si>
  <si>
    <t>- 281 500</t>
  </si>
  <si>
    <t>+ 170 000</t>
  </si>
  <si>
    <t>- 581 500</t>
  </si>
  <si>
    <t>- 300 000</t>
  </si>
  <si>
    <t>+ 50 000 (zmiana nazwy zadania)</t>
  </si>
  <si>
    <t>- 40 300,00</t>
  </si>
  <si>
    <t>(1-2)</t>
  </si>
  <si>
    <t>Dotacje celowe otrzymane z samorządu województwa na inwestycje i zakupy inwestycyjne realizowane na podstawie porozumień (umów) między jednostkami samorządu terytorialnego</t>
  </si>
  <si>
    <t>+ 170 000,00</t>
  </si>
  <si>
    <t>Oswiata i wychowanie</t>
  </si>
  <si>
    <t>+ 60 038,00</t>
  </si>
  <si>
    <t xml:space="preserve">Dotacje celowe otrzymane z budżetu państwa na realizację zadań zadań bieżących z zakresu administracji rządowej oraz innych zadań zleconych gminie ustawami </t>
  </si>
  <si>
    <t>+  9 000,00</t>
  </si>
  <si>
    <t>+ 9 000,00</t>
  </si>
  <si>
    <t>+ 239 038,00</t>
  </si>
  <si>
    <t>+ 40 652,00</t>
  </si>
  <si>
    <t>+ 19 161,00</t>
  </si>
  <si>
    <t>+ 225,00</t>
  </si>
  <si>
    <t>Realizacja zadań wymagajacych stosowania specjalnej organizacji nauki i metod pracy dla dzieci i młodzieży w szkołach podstawowych, gimnazjach, liceach ogólnokształącących, liceach profilowanych i szkołach zawodowych oraz szkołach artystycznych</t>
  </si>
  <si>
    <t>- 5 000,00</t>
  </si>
  <si>
    <t>Dotacje celowe otrzymane z budżetu państwa na zadania bieżące realizowane przez gminę na podstawie porozumień z organami administracji rządowej</t>
  </si>
  <si>
    <t>- 45 300,00</t>
  </si>
  <si>
    <t>Dotacje 
ogółem po zmianie</t>
  </si>
  <si>
    <t>Wydatki
ogółem po zmianie</t>
  </si>
  <si>
    <t>+ 350 000</t>
  </si>
  <si>
    <t>Zakup samochodu osobowego</t>
  </si>
  <si>
    <t>+ 105 000</t>
  </si>
  <si>
    <t>+ 283 500</t>
  </si>
  <si>
    <t>+ 755 000,00</t>
  </si>
  <si>
    <t>- 1 388 604,12</t>
  </si>
  <si>
    <t>- 633 604,12</t>
  </si>
  <si>
    <t xml:space="preserve"> 45 300,00</t>
  </si>
  <si>
    <t xml:space="preserve"> 678 904,12</t>
  </si>
  <si>
    <t xml:space="preserve"> 239 038,00</t>
  </si>
  <si>
    <t>1 627 642,12</t>
  </si>
  <si>
    <t xml:space="preserve">Załącznik nr 1 do Uchwały NrXII/53/2015 Rady Gminy Sochaczew z dnia 24 czerwca 2015 roku zmieniająca Uchwałę Budżetową Gminy Sochaczew na rok 2015 </t>
  </si>
  <si>
    <t>Załącznik Nr 6 do Uchwały NrXII/53/2015 Rady Gminy Sochaczew z dnia 24 czerwca 2015 roku zmieniająca Uchwałę Budżetową Gminy Sochaczew na rok 2015.</t>
  </si>
  <si>
    <t xml:space="preserve">Załącznik nr 4 do Uchwały Nr XII/53/2015 Rady Gminy Sochaczew z dnia 24 czerwca 2015 roku zmieniająca Uchwałę Budżetową Gminy Sochaczew na rok 2015 </t>
  </si>
  <si>
    <t xml:space="preserve">Załącznik Nr 3 do Uchwały Nr XII/53/2015 Rady Gminy Sochaczew z dnia 24 czerwca 2015 roku zmieniająca Uchwałę Budżetową Gminy Sochaczew na rok 2015 </t>
  </si>
  <si>
    <t xml:space="preserve">Załącznik Nr 5 do Uchwały Nr XII/53/2015 Rady Gminy Sochaczew z dnia 24 czerwca 2015 roku zmieniająca Uchwałę Budżetową Gminy Sochaczew na rok 2015 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</si>
</sst>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  <numFmt numFmtId="169" formatCode="00\-000"/>
    <numFmt numFmtId="170" formatCode="#,##0.0"/>
    <numFmt numFmtId="171" formatCode="#,##0;[Red]#,##0"/>
    <numFmt numFmtId="172" formatCode="#,##0.00_ ;\-#,##0.00\ "/>
  </numFmts>
  <fonts count="71">
    <font>
      <sz val="10"/>
      <name val="Arial"/>
      <family val="0"/>
    </font>
    <font>
      <b/>
      <sz val="10"/>
      <name val="Arial"/>
      <family val="2"/>
    </font>
    <font>
      <b/>
      <sz val="14"/>
      <name val="Arial CE"/>
      <family val="2"/>
    </font>
    <font>
      <sz val="10"/>
      <name val="Arial CE"/>
      <family val="2"/>
    </font>
    <font>
      <i/>
      <sz val="10"/>
      <name val="Arial CE"/>
      <family val="0"/>
    </font>
    <font>
      <b/>
      <sz val="8"/>
      <name val="Arial"/>
      <family val="2"/>
    </font>
    <font>
      <b/>
      <sz val="10"/>
      <name val="Arial CE"/>
      <family val="0"/>
    </font>
    <font>
      <sz val="8"/>
      <name val="Arial"/>
      <family val="2"/>
    </font>
    <font>
      <b/>
      <sz val="7"/>
      <name val="Arial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6"/>
      <name val="Arial CE"/>
      <family val="2"/>
    </font>
    <font>
      <sz val="6"/>
      <name val="Arial CE"/>
      <family val="2"/>
    </font>
    <font>
      <sz val="9"/>
      <name val="Arial CE"/>
      <family val="2"/>
    </font>
    <font>
      <sz val="5"/>
      <name val="Arial CE"/>
      <family val="2"/>
    </font>
    <font>
      <b/>
      <sz val="9"/>
      <name val="Arial CE"/>
      <family val="2"/>
    </font>
    <font>
      <sz val="10"/>
      <color indexed="10"/>
      <name val="Arial"/>
      <family val="2"/>
    </font>
    <font>
      <i/>
      <sz val="8"/>
      <name val="Arial"/>
      <family val="2"/>
    </font>
    <font>
      <b/>
      <sz val="11"/>
      <name val="Arial CE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7"/>
      <name val="Arial"/>
      <family val="2"/>
    </font>
    <font>
      <b/>
      <sz val="6"/>
      <name val="Cambria"/>
      <family val="1"/>
    </font>
    <font>
      <sz val="6"/>
      <name val="Cambria"/>
      <family val="1"/>
    </font>
    <font>
      <sz val="6"/>
      <name val="Arial"/>
      <family val="2"/>
    </font>
    <font>
      <b/>
      <sz val="6"/>
      <color indexed="10"/>
      <name val="Cambria"/>
      <family val="1"/>
    </font>
    <font>
      <b/>
      <sz val="7"/>
      <name val="Arial CE"/>
      <family val="0"/>
    </font>
    <font>
      <sz val="7"/>
      <name val="Arial CE"/>
      <family val="0"/>
    </font>
    <font>
      <sz val="7"/>
      <name val="Arial"/>
      <family val="2"/>
    </font>
    <font>
      <b/>
      <sz val="8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color indexed="10"/>
      <name val="Arial CE"/>
      <family val="0"/>
    </font>
    <font>
      <sz val="9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rgb="FFFF0000"/>
      <name val="Arial CE"/>
      <family val="0"/>
    </font>
    <font>
      <sz val="9"/>
      <color rgb="FFFF0000"/>
      <name val="Arial"/>
      <family val="2"/>
    </font>
    <font>
      <sz val="10"/>
      <color rgb="FFFF0000"/>
      <name val="Arial"/>
      <family val="2"/>
    </font>
    <font>
      <sz val="10"/>
      <color rgb="FF00B050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0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2" fillId="25" borderId="1" applyNumberFormat="0" applyAlignment="0" applyProtection="0"/>
    <xf numFmtId="0" fontId="53" fillId="26" borderId="2" applyNumberFormat="0" applyAlignment="0" applyProtection="0"/>
    <xf numFmtId="0" fontId="54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55" fillId="0" borderId="3" applyNumberFormat="0" applyFill="0" applyAlignment="0" applyProtection="0"/>
    <xf numFmtId="0" fontId="56" fillId="28" borderId="4" applyNumberFormat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26" borderId="1" applyNumberFormat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2" fillId="0" borderId="8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31" borderId="0" applyNumberFormat="0" applyBorder="0" applyAlignment="0" applyProtection="0"/>
  </cellStyleXfs>
  <cellXfs count="23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32" borderId="10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10" fillId="0" borderId="0" xfId="0" applyFont="1" applyAlignment="1">
      <alignment horizontal="right" vertical="top"/>
    </xf>
    <xf numFmtId="0" fontId="12" fillId="0" borderId="0" xfId="0" applyFont="1" applyFill="1" applyAlignment="1">
      <alignment vertical="center"/>
    </xf>
    <xf numFmtId="0" fontId="13" fillId="0" borderId="10" xfId="0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3" fillId="0" borderId="10" xfId="0" applyFont="1" applyBorder="1" applyAlignment="1">
      <alignment vertical="center"/>
    </xf>
    <xf numFmtId="0" fontId="13" fillId="0" borderId="11" xfId="0" applyFont="1" applyBorder="1" applyAlignment="1">
      <alignment vertical="center"/>
    </xf>
    <xf numFmtId="0" fontId="13" fillId="0" borderId="12" xfId="0" applyFont="1" applyBorder="1" applyAlignment="1">
      <alignment horizontal="center" vertical="center"/>
    </xf>
    <xf numFmtId="0" fontId="13" fillId="0" borderId="12" xfId="0" applyFont="1" applyBorder="1" applyAlignment="1">
      <alignment vertical="center" wrapText="1"/>
    </xf>
    <xf numFmtId="0" fontId="13" fillId="0" borderId="13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0" fontId="13" fillId="0" borderId="10" xfId="0" applyFont="1" applyBorder="1" applyAlignment="1">
      <alignment vertical="center" wrapText="1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6" fillId="0" borderId="0" xfId="0" applyFont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0" fillId="0" borderId="10" xfId="0" applyFont="1" applyBorder="1" applyAlignment="1">
      <alignment horizontal="left" vertical="center" wrapText="1"/>
    </xf>
    <xf numFmtId="49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3" fontId="1" fillId="0" borderId="10" xfId="0" applyNumberFormat="1" applyFont="1" applyBorder="1" applyAlignment="1">
      <alignment horizontal="right" vertical="center"/>
    </xf>
    <xf numFmtId="3" fontId="0" fillId="0" borderId="10" xfId="0" applyNumberFormat="1" applyBorder="1" applyAlignment="1">
      <alignment horizontal="right" vertical="center"/>
    </xf>
    <xf numFmtId="3" fontId="0" fillId="0" borderId="10" xfId="0" applyNumberFormat="1" applyFont="1" applyBorder="1" applyAlignment="1">
      <alignment horizontal="right" vertical="center"/>
    </xf>
    <xf numFmtId="49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3" fontId="0" fillId="0" borderId="10" xfId="0" applyNumberFormat="1" applyFont="1" applyBorder="1" applyAlignment="1">
      <alignment horizontal="right" vertical="center" wrapText="1"/>
    </xf>
    <xf numFmtId="3" fontId="1" fillId="32" borderId="10" xfId="0" applyNumberFormat="1" applyFont="1" applyFill="1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3" fontId="0" fillId="0" borderId="10" xfId="0" applyNumberForma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3" fontId="1" fillId="32" borderId="10" xfId="0" applyNumberFormat="1" applyFont="1" applyFill="1" applyBorder="1" applyAlignment="1">
      <alignment horizontal="right" vertical="center"/>
    </xf>
    <xf numFmtId="3" fontId="0" fillId="0" borderId="11" xfId="0" applyNumberFormat="1" applyBorder="1" applyAlignment="1">
      <alignment horizontal="right" vertical="center"/>
    </xf>
    <xf numFmtId="49" fontId="0" fillId="0" borderId="11" xfId="0" applyNumberFormat="1" applyBorder="1" applyAlignment="1">
      <alignment horizontal="center" vertical="center"/>
    </xf>
    <xf numFmtId="0" fontId="7" fillId="0" borderId="11" xfId="0" applyFont="1" applyBorder="1" applyAlignment="1">
      <alignment vertical="center" wrapText="1"/>
    </xf>
    <xf numFmtId="3" fontId="0" fillId="0" borderId="11" xfId="0" applyNumberFormat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right" vertical="center"/>
    </xf>
    <xf numFmtId="0" fontId="16" fillId="0" borderId="0" xfId="0" applyFont="1" applyAlignment="1">
      <alignment/>
    </xf>
    <xf numFmtId="0" fontId="16" fillId="0" borderId="0" xfId="0" applyFont="1" applyAlignment="1">
      <alignment horizontal="right"/>
    </xf>
    <xf numFmtId="0" fontId="0" fillId="0" borderId="11" xfId="0" applyFont="1" applyBorder="1" applyAlignment="1">
      <alignment horizontal="center" vertical="center"/>
    </xf>
    <xf numFmtId="3" fontId="0" fillId="0" borderId="11" xfId="0" applyNumberFormat="1" applyFont="1" applyBorder="1" applyAlignment="1">
      <alignment horizontal="right" vertical="center" wrapText="1"/>
    </xf>
    <xf numFmtId="3" fontId="0" fillId="0" borderId="11" xfId="0" applyNumberFormat="1" applyFont="1" applyBorder="1" applyAlignment="1">
      <alignment horizontal="right" vertical="center"/>
    </xf>
    <xf numFmtId="3" fontId="0" fillId="0" borderId="11" xfId="0" applyNumberFormat="1" applyFont="1" applyBorder="1" applyAlignment="1">
      <alignment horizontal="center" vertical="center" wrapText="1"/>
    </xf>
    <xf numFmtId="3" fontId="0" fillId="0" borderId="13" xfId="0" applyNumberFormat="1" applyBorder="1" applyAlignment="1">
      <alignment horizontal="right" vertical="center"/>
    </xf>
    <xf numFmtId="0" fontId="15" fillId="0" borderId="10" xfId="0" applyFont="1" applyBorder="1" applyAlignment="1">
      <alignment horizontal="left" vertical="center"/>
    </xf>
    <xf numFmtId="0" fontId="0" fillId="0" borderId="13" xfId="0" applyFont="1" applyBorder="1" applyAlignment="1">
      <alignment horizontal="center" vertical="center"/>
    </xf>
    <xf numFmtId="3" fontId="0" fillId="0" borderId="13" xfId="0" applyNumberFormat="1" applyFont="1" applyBorder="1" applyAlignment="1">
      <alignment horizontal="right" vertical="center" wrapText="1"/>
    </xf>
    <xf numFmtId="3" fontId="0" fillId="0" borderId="13" xfId="0" applyNumberFormat="1" applyFont="1" applyBorder="1" applyAlignment="1">
      <alignment horizontal="right" vertical="center"/>
    </xf>
    <xf numFmtId="0" fontId="7" fillId="0" borderId="13" xfId="0" applyFont="1" applyBorder="1" applyAlignment="1">
      <alignment vertical="center" wrapText="1"/>
    </xf>
    <xf numFmtId="3" fontId="0" fillId="0" borderId="13" xfId="0" applyNumberFormat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4" fontId="67" fillId="0" borderId="12" xfId="0" applyNumberFormat="1" applyFont="1" applyBorder="1" applyAlignment="1">
      <alignment vertical="center"/>
    </xf>
    <xf numFmtId="0" fontId="67" fillId="0" borderId="10" xfId="0" applyFont="1" applyBorder="1" applyAlignment="1">
      <alignment vertical="center"/>
    </xf>
    <xf numFmtId="0" fontId="67" fillId="0" borderId="13" xfId="0" applyFont="1" applyBorder="1" applyAlignment="1">
      <alignment vertical="center"/>
    </xf>
    <xf numFmtId="0" fontId="67" fillId="0" borderId="10" xfId="0" applyFont="1" applyBorder="1" applyAlignment="1">
      <alignment vertical="center"/>
    </xf>
    <xf numFmtId="0" fontId="67" fillId="0" borderId="12" xfId="0" applyFont="1" applyBorder="1" applyAlignment="1">
      <alignment vertical="center"/>
    </xf>
    <xf numFmtId="0" fontId="68" fillId="0" borderId="10" xfId="0" applyFont="1" applyBorder="1" applyAlignment="1">
      <alignment vertical="center"/>
    </xf>
    <xf numFmtId="0" fontId="0" fillId="0" borderId="11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9" fontId="1" fillId="0" borderId="10" xfId="54" applyFont="1" applyBorder="1" applyAlignment="1">
      <alignment horizontal="center" vertical="center" wrapText="1"/>
    </xf>
    <xf numFmtId="9" fontId="1" fillId="0" borderId="0" xfId="54" applyFont="1" applyAlignment="1">
      <alignment vertical="center"/>
    </xf>
    <xf numFmtId="172" fontId="1" fillId="0" borderId="10" xfId="42" applyNumberFormat="1" applyFont="1" applyBorder="1" applyAlignment="1">
      <alignment horizontal="right" vertical="center"/>
    </xf>
    <xf numFmtId="172" fontId="5" fillId="0" borderId="10" xfId="42" applyNumberFormat="1" applyFont="1" applyBorder="1" applyAlignment="1">
      <alignment horizontal="right" vertical="center" wrapText="1"/>
    </xf>
    <xf numFmtId="0" fontId="69" fillId="0" borderId="10" xfId="0" applyFont="1" applyBorder="1" applyAlignment="1">
      <alignment horizontal="left" vertical="center" wrapText="1"/>
    </xf>
    <xf numFmtId="0" fontId="70" fillId="0" borderId="0" xfId="0" applyFont="1" applyAlignment="1">
      <alignment vertical="center"/>
    </xf>
    <xf numFmtId="4" fontId="15" fillId="0" borderId="10" xfId="0" applyNumberFormat="1" applyFont="1" applyBorder="1" applyAlignment="1">
      <alignment horizontal="right" vertical="center"/>
    </xf>
    <xf numFmtId="4" fontId="15" fillId="0" borderId="10" xfId="0" applyNumberFormat="1" applyFont="1" applyBorder="1" applyAlignment="1">
      <alignment vertical="center"/>
    </xf>
    <xf numFmtId="4" fontId="13" fillId="0" borderId="10" xfId="0" applyNumberFormat="1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23" fillId="32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left" vertical="center" wrapText="1"/>
    </xf>
    <xf numFmtId="4" fontId="23" fillId="0" borderId="10" xfId="0" applyNumberFormat="1" applyFont="1" applyBorder="1" applyAlignment="1">
      <alignment vertical="center"/>
    </xf>
    <xf numFmtId="49" fontId="23" fillId="0" borderId="10" xfId="0" applyNumberFormat="1" applyFont="1" applyBorder="1" applyAlignment="1">
      <alignment horizontal="right" vertical="center"/>
    </xf>
    <xf numFmtId="4" fontId="26" fillId="0" borderId="10" xfId="0" applyNumberFormat="1" applyFont="1" applyBorder="1" applyAlignment="1">
      <alignment vertical="center"/>
    </xf>
    <xf numFmtId="49" fontId="26" fillId="0" borderId="10" xfId="0" applyNumberFormat="1" applyFont="1" applyBorder="1" applyAlignment="1">
      <alignment horizontal="right" vertical="center"/>
    </xf>
    <xf numFmtId="4" fontId="26" fillId="0" borderId="10" xfId="0" applyNumberFormat="1" applyFont="1" applyBorder="1" applyAlignment="1">
      <alignment/>
    </xf>
    <xf numFmtId="0" fontId="24" fillId="0" borderId="10" xfId="0" applyFont="1" applyBorder="1" applyAlignment="1">
      <alignment horizontal="center" vertical="center"/>
    </xf>
    <xf numFmtId="0" fontId="24" fillId="0" borderId="10" xfId="0" applyFont="1" applyFill="1" applyBorder="1" applyAlignment="1">
      <alignment horizontal="left" vertical="center" wrapText="1"/>
    </xf>
    <xf numFmtId="4" fontId="24" fillId="0" borderId="10" xfId="0" applyNumberFormat="1" applyFont="1" applyBorder="1" applyAlignment="1">
      <alignment vertical="center"/>
    </xf>
    <xf numFmtId="49" fontId="24" fillId="0" borderId="10" xfId="0" applyNumberFormat="1" applyFont="1" applyBorder="1" applyAlignment="1">
      <alignment horizontal="right" vertical="center"/>
    </xf>
    <xf numFmtId="4" fontId="23" fillId="0" borderId="10" xfId="0" applyNumberFormat="1" applyFont="1" applyBorder="1" applyAlignment="1">
      <alignment/>
    </xf>
    <xf numFmtId="0" fontId="24" fillId="0" borderId="10" xfId="0" applyNumberFormat="1" applyFont="1" applyBorder="1" applyAlignment="1">
      <alignment horizontal="left" vertical="center" wrapText="1"/>
    </xf>
    <xf numFmtId="49" fontId="24" fillId="0" borderId="10" xfId="0" applyNumberFormat="1" applyFont="1" applyBorder="1" applyAlignment="1">
      <alignment horizontal="left" vertical="center" wrapText="1"/>
    </xf>
    <xf numFmtId="4" fontId="23" fillId="32" borderId="10" xfId="0" applyNumberFormat="1" applyFont="1" applyFill="1" applyBorder="1" applyAlignment="1">
      <alignment horizontal="right" vertical="center"/>
    </xf>
    <xf numFmtId="49" fontId="23" fillId="32" borderId="10" xfId="0" applyNumberFormat="1" applyFont="1" applyFill="1" applyBorder="1" applyAlignment="1">
      <alignment horizontal="right" vertical="center"/>
    </xf>
    <xf numFmtId="4" fontId="23" fillId="34" borderId="10" xfId="0" applyNumberFormat="1" applyFont="1" applyFill="1" applyBorder="1" applyAlignment="1">
      <alignment vertical="center"/>
    </xf>
    <xf numFmtId="49" fontId="23" fillId="34" borderId="10" xfId="0" applyNumberFormat="1" applyFont="1" applyFill="1" applyBorder="1" applyAlignment="1">
      <alignment horizontal="right" vertical="center"/>
    </xf>
    <xf numFmtId="0" fontId="27" fillId="32" borderId="10" xfId="0" applyFont="1" applyFill="1" applyBorder="1" applyAlignment="1">
      <alignment horizontal="center" vertical="center"/>
    </xf>
    <xf numFmtId="0" fontId="28" fillId="0" borderId="0" xfId="0" applyFont="1" applyAlignment="1">
      <alignment/>
    </xf>
    <xf numFmtId="0" fontId="27" fillId="32" borderId="10" xfId="0" applyFont="1" applyFill="1" applyBorder="1" applyAlignment="1">
      <alignment horizontal="center" vertical="center" wrapText="1"/>
    </xf>
    <xf numFmtId="0" fontId="28" fillId="33" borderId="10" xfId="0" applyFont="1" applyFill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49" fontId="8" fillId="32" borderId="10" xfId="0" applyNumberFormat="1" applyFont="1" applyFill="1" applyBorder="1" applyAlignment="1">
      <alignment horizontal="center" vertical="center"/>
    </xf>
    <xf numFmtId="4" fontId="8" fillId="32" borderId="10" xfId="0" applyNumberFormat="1" applyFont="1" applyFill="1" applyBorder="1" applyAlignment="1">
      <alignment horizontal="right" vertical="center" wrapText="1"/>
    </xf>
    <xf numFmtId="4" fontId="8" fillId="32" borderId="10" xfId="0" applyNumberFormat="1" applyFont="1" applyFill="1" applyBorder="1" applyAlignment="1">
      <alignment horizontal="right" vertical="center"/>
    </xf>
    <xf numFmtId="49" fontId="29" fillId="0" borderId="10" xfId="0" applyNumberFormat="1" applyFont="1" applyBorder="1" applyAlignment="1">
      <alignment horizontal="center" vertical="center"/>
    </xf>
    <xf numFmtId="0" fontId="29" fillId="0" borderId="10" xfId="0" applyFont="1" applyBorder="1" applyAlignment="1">
      <alignment horizontal="left" vertical="center" wrapText="1"/>
    </xf>
    <xf numFmtId="4" fontId="29" fillId="0" borderId="10" xfId="0" applyNumberFormat="1" applyFont="1" applyBorder="1" applyAlignment="1">
      <alignment horizontal="right" vertical="center" wrapText="1"/>
    </xf>
    <xf numFmtId="0" fontId="8" fillId="32" borderId="10" xfId="0" applyFont="1" applyFill="1" applyBorder="1" applyAlignment="1">
      <alignment horizontal="left" vertical="center" wrapText="1"/>
    </xf>
    <xf numFmtId="4" fontId="27" fillId="32" borderId="10" xfId="0" applyNumberFormat="1" applyFont="1" applyFill="1" applyBorder="1" applyAlignment="1">
      <alignment horizontal="right" vertical="center"/>
    </xf>
    <xf numFmtId="49" fontId="29" fillId="0" borderId="10" xfId="0" applyNumberFormat="1" applyFont="1" applyBorder="1" applyAlignment="1">
      <alignment horizontal="right" vertical="center" wrapText="1"/>
    </xf>
    <xf numFmtId="49" fontId="29" fillId="0" borderId="10" xfId="0" applyNumberFormat="1" applyFont="1" applyBorder="1" applyAlignment="1">
      <alignment horizontal="right" vertical="center"/>
    </xf>
    <xf numFmtId="49" fontId="8" fillId="32" borderId="10" xfId="0" applyNumberFormat="1" applyFont="1" applyFill="1" applyBorder="1" applyAlignment="1">
      <alignment horizontal="right" vertical="center" wrapText="1"/>
    </xf>
    <xf numFmtId="49" fontId="27" fillId="32" borderId="10" xfId="0" applyNumberFormat="1" applyFont="1" applyFill="1" applyBorder="1" applyAlignment="1">
      <alignment horizontal="right" vertical="center"/>
    </xf>
    <xf numFmtId="0" fontId="16" fillId="0" borderId="0" xfId="0" applyNumberFormat="1" applyFont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Border="1" applyAlignment="1">
      <alignment horizontal="right" vertical="center"/>
    </xf>
    <xf numFmtId="49" fontId="13" fillId="0" borderId="10" xfId="0" applyNumberFormat="1" applyFont="1" applyBorder="1" applyAlignment="1">
      <alignment horizontal="right" vertical="center"/>
    </xf>
    <xf numFmtId="49" fontId="67" fillId="0" borderId="10" xfId="0" applyNumberFormat="1" applyFont="1" applyBorder="1" applyAlignment="1">
      <alignment horizontal="right" vertical="center"/>
    </xf>
    <xf numFmtId="49" fontId="67" fillId="0" borderId="10" xfId="0" applyNumberFormat="1" applyFont="1" applyBorder="1" applyAlignment="1">
      <alignment horizontal="right" vertical="center"/>
    </xf>
    <xf numFmtId="49" fontId="68" fillId="0" borderId="10" xfId="0" applyNumberFormat="1" applyFont="1" applyBorder="1" applyAlignment="1">
      <alignment horizontal="right" vertical="center"/>
    </xf>
    <xf numFmtId="49" fontId="23" fillId="0" borderId="10" xfId="0" applyNumberFormat="1" applyFont="1" applyBorder="1" applyAlignment="1">
      <alignment horizontal="center" vertical="center"/>
    </xf>
    <xf numFmtId="49" fontId="24" fillId="0" borderId="10" xfId="0" applyNumberFormat="1" applyFont="1" applyBorder="1" applyAlignment="1">
      <alignment horizontal="center" vertical="center"/>
    </xf>
    <xf numFmtId="0" fontId="25" fillId="35" borderId="10" xfId="0" applyFont="1" applyFill="1" applyBorder="1" applyAlignment="1">
      <alignment horizontal="center" vertical="center"/>
    </xf>
    <xf numFmtId="49" fontId="0" fillId="0" borderId="10" xfId="0" applyNumberFormat="1" applyBorder="1" applyAlignment="1">
      <alignment vertical="center"/>
    </xf>
    <xf numFmtId="49" fontId="1" fillId="0" borderId="10" xfId="0" applyNumberFormat="1" applyFont="1" applyBorder="1" applyAlignment="1">
      <alignment vertical="center"/>
    </xf>
    <xf numFmtId="49" fontId="0" fillId="0" borderId="10" xfId="0" applyNumberFormat="1" applyFont="1" applyBorder="1" applyAlignment="1">
      <alignment vertical="center"/>
    </xf>
    <xf numFmtId="49" fontId="1" fillId="0" borderId="10" xfId="0" applyNumberFormat="1" applyFont="1" applyBorder="1" applyAlignment="1">
      <alignment horizontal="right" vertical="center"/>
    </xf>
    <xf numFmtId="49" fontId="1" fillId="34" borderId="10" xfId="0" applyNumberFormat="1" applyFont="1" applyFill="1" applyBorder="1" applyAlignment="1">
      <alignment horizontal="right"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vertical="center" shrinkToFit="1"/>
    </xf>
    <xf numFmtId="0" fontId="0" fillId="0" borderId="10" xfId="0" applyFont="1" applyFill="1" applyBorder="1" applyAlignment="1">
      <alignment horizontal="left" vertical="center" wrapText="1"/>
    </xf>
    <xf numFmtId="3" fontId="0" fillId="0" borderId="10" xfId="0" applyNumberFormat="1" applyFill="1" applyBorder="1" applyAlignment="1">
      <alignment horizontal="right" vertical="center"/>
    </xf>
    <xf numFmtId="0" fontId="7" fillId="0" borderId="10" xfId="0" applyFont="1" applyFill="1" applyBorder="1" applyAlignment="1">
      <alignment vertical="center" wrapText="1"/>
    </xf>
    <xf numFmtId="3" fontId="0" fillId="0" borderId="10" xfId="0" applyNumberForma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49" fontId="0" fillId="0" borderId="10" xfId="0" applyNumberFormat="1" applyFont="1" applyFill="1" applyBorder="1" applyAlignment="1">
      <alignment horizontal="right" vertical="center" wrapText="1"/>
    </xf>
    <xf numFmtId="49" fontId="1" fillId="0" borderId="10" xfId="54" applyNumberFormat="1" applyFont="1" applyBorder="1" applyAlignment="1">
      <alignment horizontal="right" vertical="center"/>
    </xf>
    <xf numFmtId="0" fontId="0" fillId="36" borderId="10" xfId="0" applyFill="1" applyBorder="1" applyAlignment="1">
      <alignment horizontal="center" vertical="center"/>
    </xf>
    <xf numFmtId="49" fontId="0" fillId="36" borderId="10" xfId="0" applyNumberFormat="1" applyFill="1" applyBorder="1" applyAlignment="1">
      <alignment horizontal="center" vertical="center"/>
    </xf>
    <xf numFmtId="0" fontId="0" fillId="36" borderId="10" xfId="0" applyFill="1" applyBorder="1" applyAlignment="1">
      <alignment horizontal="left" vertical="center" wrapText="1"/>
    </xf>
    <xf numFmtId="3" fontId="0" fillId="36" borderId="10" xfId="0" applyNumberFormat="1" applyFill="1" applyBorder="1" applyAlignment="1">
      <alignment horizontal="right" vertical="center"/>
    </xf>
    <xf numFmtId="0" fontId="19" fillId="36" borderId="10" xfId="0" applyFont="1" applyFill="1" applyBorder="1" applyAlignment="1">
      <alignment vertical="center" wrapText="1"/>
    </xf>
    <xf numFmtId="3" fontId="0" fillId="36" borderId="10" xfId="0" applyNumberFormat="1" applyFill="1" applyBorder="1" applyAlignment="1">
      <alignment horizontal="center" vertical="center" wrapText="1"/>
    </xf>
    <xf numFmtId="0" fontId="0" fillId="36" borderId="0" xfId="0" applyFill="1" applyAlignment="1">
      <alignment vertical="center"/>
    </xf>
    <xf numFmtId="0" fontId="70" fillId="36" borderId="0" xfId="0" applyFont="1" applyFill="1" applyAlignment="1">
      <alignment vertical="center"/>
    </xf>
    <xf numFmtId="49" fontId="0" fillId="36" borderId="10" xfId="0" applyNumberFormat="1" applyFont="1" applyFill="1" applyBorder="1" applyAlignment="1">
      <alignment horizontal="right" vertical="center"/>
    </xf>
    <xf numFmtId="0" fontId="7" fillId="36" borderId="10" xfId="0" applyFont="1" applyFill="1" applyBorder="1" applyAlignment="1">
      <alignment vertical="center" wrapText="1"/>
    </xf>
    <xf numFmtId="0" fontId="0" fillId="36" borderId="10" xfId="0" applyFont="1" applyFill="1" applyBorder="1" applyAlignment="1">
      <alignment horizontal="center" vertical="center"/>
    </xf>
    <xf numFmtId="0" fontId="0" fillId="36" borderId="10" xfId="0" applyFont="1" applyFill="1" applyBorder="1" applyAlignment="1">
      <alignment horizontal="left" vertical="center" wrapText="1"/>
    </xf>
    <xf numFmtId="3" fontId="0" fillId="36" borderId="10" xfId="0" applyNumberFormat="1" applyFont="1" applyFill="1" applyBorder="1" applyAlignment="1">
      <alignment horizontal="right" vertical="center"/>
    </xf>
    <xf numFmtId="0" fontId="7" fillId="36" borderId="10" xfId="0" applyFont="1" applyFill="1" applyBorder="1" applyAlignment="1">
      <alignment vertical="center" wrapText="1"/>
    </xf>
    <xf numFmtId="0" fontId="0" fillId="36" borderId="0" xfId="0" applyFill="1" applyBorder="1" applyAlignment="1">
      <alignment vertical="center"/>
    </xf>
    <xf numFmtId="3" fontId="0" fillId="36" borderId="10" xfId="0" applyNumberFormat="1" applyFont="1" applyFill="1" applyBorder="1" applyAlignment="1">
      <alignment horizontal="right" vertical="center" wrapText="1"/>
    </xf>
    <xf numFmtId="3" fontId="0" fillId="36" borderId="10" xfId="0" applyNumberFormat="1" applyFont="1" applyFill="1" applyBorder="1" applyAlignment="1">
      <alignment horizontal="center" vertical="center" wrapText="1"/>
    </xf>
    <xf numFmtId="0" fontId="0" fillId="36" borderId="0" xfId="0" applyFont="1" applyFill="1" applyAlignment="1">
      <alignment vertical="center"/>
    </xf>
    <xf numFmtId="49" fontId="0" fillId="36" borderId="10" xfId="0" applyNumberFormat="1" applyFont="1" applyFill="1" applyBorder="1" applyAlignment="1">
      <alignment horizontal="right" vertical="center" wrapText="1"/>
    </xf>
    <xf numFmtId="49" fontId="0" fillId="36" borderId="10" xfId="0" applyNumberFormat="1" applyFont="1" applyFill="1" applyBorder="1" applyAlignment="1">
      <alignment horizontal="center" vertical="center"/>
    </xf>
    <xf numFmtId="4" fontId="13" fillId="0" borderId="10" xfId="0" applyNumberFormat="1" applyFont="1" applyBorder="1" applyAlignment="1">
      <alignment vertical="center"/>
    </xf>
    <xf numFmtId="49" fontId="13" fillId="0" borderId="10" xfId="0" applyNumberFormat="1" applyFont="1" applyBorder="1" applyAlignment="1">
      <alignment horizontal="right" vertical="center"/>
    </xf>
    <xf numFmtId="16" fontId="0" fillId="0" borderId="0" xfId="0" applyNumberFormat="1" applyFont="1" applyAlignment="1">
      <alignment vertical="center"/>
    </xf>
    <xf numFmtId="0" fontId="30" fillId="32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vertical="center" wrapText="1"/>
    </xf>
    <xf numFmtId="4" fontId="7" fillId="0" borderId="10" xfId="0" applyNumberFormat="1" applyFont="1" applyBorder="1" applyAlignment="1">
      <alignment vertical="center"/>
    </xf>
    <xf numFmtId="4" fontId="30" fillId="0" borderId="10" xfId="0" applyNumberFormat="1" applyFont="1" applyBorder="1" applyAlignment="1">
      <alignment horizontal="right" vertical="center"/>
    </xf>
    <xf numFmtId="0" fontId="30" fillId="0" borderId="10" xfId="0" applyFont="1" applyBorder="1" applyAlignment="1">
      <alignment horizontal="right" vertical="center"/>
    </xf>
    <xf numFmtId="4" fontId="5" fillId="0" borderId="10" xfId="0" applyNumberFormat="1" applyFont="1" applyBorder="1" applyAlignment="1">
      <alignment horizontal="right" vertical="center"/>
    </xf>
    <xf numFmtId="0" fontId="0" fillId="36" borderId="11" xfId="0" applyFont="1" applyFill="1" applyBorder="1" applyAlignment="1">
      <alignment horizontal="left" vertical="center" wrapText="1"/>
    </xf>
    <xf numFmtId="0" fontId="0" fillId="36" borderId="0" xfId="0" applyFont="1" applyFill="1" applyBorder="1" applyAlignment="1">
      <alignment vertical="center"/>
    </xf>
    <xf numFmtId="0" fontId="27" fillId="32" borderId="10" xfId="0" applyFont="1" applyFill="1" applyBorder="1" applyAlignment="1">
      <alignment horizontal="center" vertical="center"/>
    </xf>
    <xf numFmtId="0" fontId="7" fillId="0" borderId="0" xfId="0" applyFont="1" applyAlignment="1">
      <alignment horizontal="right" vertical="center" wrapText="1"/>
    </xf>
    <xf numFmtId="0" fontId="7" fillId="0" borderId="0" xfId="0" applyFont="1" applyAlignment="1">
      <alignment horizontal="right" vertical="center" wrapText="1"/>
    </xf>
    <xf numFmtId="0" fontId="0" fillId="0" borderId="0" xfId="0" applyAlignment="1">
      <alignment/>
    </xf>
    <xf numFmtId="0" fontId="27" fillId="32" borderId="10" xfId="0" applyFont="1" applyFill="1" applyBorder="1" applyAlignment="1">
      <alignment horizontal="center"/>
    </xf>
    <xf numFmtId="0" fontId="27" fillId="32" borderId="10" xfId="0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/>
    </xf>
    <xf numFmtId="0" fontId="27" fillId="32" borderId="11" xfId="0" applyFont="1" applyFill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17" fillId="0" borderId="0" xfId="0" applyNumberFormat="1" applyFont="1" applyAlignment="1">
      <alignment horizontal="center" vertical="center" wrapText="1"/>
    </xf>
    <xf numFmtId="0" fontId="16" fillId="0" borderId="0" xfId="0" applyNumberFormat="1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6" fillId="32" borderId="10" xfId="0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0" xfId="0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23" fillId="32" borderId="15" xfId="0" applyFont="1" applyFill="1" applyBorder="1" applyAlignment="1">
      <alignment horizontal="center" vertical="center"/>
    </xf>
    <xf numFmtId="0" fontId="23" fillId="32" borderId="17" xfId="0" applyFont="1" applyFill="1" applyBorder="1" applyAlignment="1">
      <alignment horizontal="center" vertical="center"/>
    </xf>
    <xf numFmtId="0" fontId="23" fillId="32" borderId="16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1" fillId="32" borderId="10" xfId="0" applyFont="1" applyFill="1" applyBorder="1" applyAlignment="1">
      <alignment horizontal="center" vertical="center"/>
    </xf>
    <xf numFmtId="0" fontId="23" fillId="32" borderId="10" xfId="0" applyFont="1" applyFill="1" applyBorder="1" applyAlignment="1">
      <alignment horizontal="center" vertical="center"/>
    </xf>
    <xf numFmtId="0" fontId="23" fillId="32" borderId="10" xfId="0" applyFont="1" applyFill="1" applyBorder="1" applyAlignment="1">
      <alignment horizontal="center" vertical="center" wrapText="1"/>
    </xf>
    <xf numFmtId="0" fontId="23" fillId="32" borderId="11" xfId="0" applyFont="1" applyFill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 wrapText="1"/>
    </xf>
    <xf numFmtId="0" fontId="29" fillId="0" borderId="0" xfId="0" applyFont="1" applyAlignment="1">
      <alignment horizontal="right" vertical="center" wrapText="1"/>
    </xf>
    <xf numFmtId="0" fontId="29" fillId="0" borderId="0" xfId="0" applyFont="1" applyAlignment="1">
      <alignment horizontal="right" wrapText="1"/>
    </xf>
    <xf numFmtId="0" fontId="30" fillId="32" borderId="10" xfId="0" applyFont="1" applyFill="1" applyBorder="1" applyAlignment="1">
      <alignment horizontal="center" vertical="center"/>
    </xf>
    <xf numFmtId="0" fontId="30" fillId="32" borderId="10" xfId="0" applyFont="1" applyFill="1" applyBorder="1" applyAlignment="1">
      <alignment horizontal="center" vertical="center" wrapText="1"/>
    </xf>
    <xf numFmtId="0" fontId="30" fillId="32" borderId="1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right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6" fillId="32" borderId="10" xfId="0" applyFont="1" applyFill="1" applyBorder="1" applyAlignment="1">
      <alignment horizontal="left" vertical="center"/>
    </xf>
    <xf numFmtId="9" fontId="1" fillId="0" borderId="10" xfId="54" applyFont="1" applyBorder="1" applyAlignment="1">
      <alignment horizontal="center" vertical="center"/>
    </xf>
    <xf numFmtId="0" fontId="30" fillId="34" borderId="10" xfId="0" applyFont="1" applyFill="1" applyBorder="1" applyAlignment="1">
      <alignment vertical="center" wrapText="1"/>
    </xf>
    <xf numFmtId="0" fontId="5" fillId="34" borderId="10" xfId="0" applyFont="1" applyFill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wrapText="1"/>
    </xf>
    <xf numFmtId="0" fontId="30" fillId="0" borderId="15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8" fillId="0" borderId="0" xfId="0" applyFont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U53"/>
  <sheetViews>
    <sheetView tabSelected="1" zoomScalePageLayoutView="0" workbookViewId="0" topLeftCell="A1">
      <selection activeCell="G12" sqref="G12"/>
    </sheetView>
  </sheetViews>
  <sheetFormatPr defaultColWidth="9.140625" defaultRowHeight="12.75"/>
  <cols>
    <col min="1" max="1" width="4.140625" style="0" customWidth="1"/>
    <col min="2" max="2" width="15.8515625" style="0" customWidth="1"/>
    <col min="3" max="3" width="14.421875" style="0" customWidth="1"/>
    <col min="4" max="4" width="11.57421875" style="0" customWidth="1"/>
    <col min="5" max="5" width="9.57421875" style="0" customWidth="1"/>
    <col min="6" max="6" width="10.28125" style="0" customWidth="1"/>
    <col min="7" max="7" width="10.421875" style="0" customWidth="1"/>
    <col min="8" max="8" width="9.00390625" style="0" customWidth="1"/>
    <col min="9" max="9" width="9.421875" style="0" customWidth="1"/>
    <col min="10" max="10" width="10.140625" style="0" customWidth="1"/>
    <col min="11" max="11" width="9.28125" style="0" customWidth="1"/>
    <col min="12" max="12" width="8.140625" style="0" customWidth="1"/>
    <col min="13" max="13" width="0.13671875" style="0" hidden="1" customWidth="1"/>
    <col min="14" max="14" width="9.140625" style="0" hidden="1" customWidth="1"/>
    <col min="15" max="15" width="5.140625" style="0" hidden="1" customWidth="1"/>
    <col min="16" max="21" width="9.140625" style="0" hidden="1" customWidth="1"/>
  </cols>
  <sheetData>
    <row r="1" spans="2:21" ht="18" customHeight="1">
      <c r="B1" s="184" t="s">
        <v>257</v>
      </c>
      <c r="C1" s="185"/>
      <c r="D1" s="185"/>
      <c r="E1" s="185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6"/>
      <c r="T1" s="186"/>
      <c r="U1" s="186"/>
    </row>
    <row r="2" spans="2:21" ht="12.75"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  <c r="T2" s="186"/>
      <c r="U2" s="186"/>
    </row>
    <row r="3" spans="2:5" ht="9.75" customHeight="1">
      <c r="B3" s="5"/>
      <c r="C3" s="5"/>
      <c r="D3" s="5"/>
      <c r="E3" s="5"/>
    </row>
    <row r="4" ht="12.75">
      <c r="F4" s="1" t="s">
        <v>143</v>
      </c>
    </row>
    <row r="5" spans="1:12" s="111" customFormat="1" ht="15" customHeight="1">
      <c r="A5" s="183" t="s">
        <v>0</v>
      </c>
      <c r="B5" s="183" t="s">
        <v>10</v>
      </c>
      <c r="C5" s="190" t="s">
        <v>200</v>
      </c>
      <c r="D5" s="183" t="s">
        <v>198</v>
      </c>
      <c r="E5" s="183" t="s">
        <v>199</v>
      </c>
      <c r="F5" s="187" t="s">
        <v>154</v>
      </c>
      <c r="G5" s="187"/>
      <c r="H5" s="187"/>
      <c r="I5" s="187"/>
      <c r="J5" s="187"/>
      <c r="K5" s="187"/>
      <c r="L5" s="187"/>
    </row>
    <row r="6" spans="1:12" s="111" customFormat="1" ht="15" customHeight="1">
      <c r="A6" s="183"/>
      <c r="B6" s="183"/>
      <c r="C6" s="191"/>
      <c r="D6" s="189"/>
      <c r="E6" s="189"/>
      <c r="F6" s="188" t="s">
        <v>197</v>
      </c>
      <c r="G6" s="183" t="s">
        <v>78</v>
      </c>
      <c r="H6" s="183"/>
      <c r="I6" s="183"/>
      <c r="J6" s="183"/>
      <c r="K6" s="183"/>
      <c r="L6" s="183"/>
    </row>
    <row r="7" spans="1:12" s="111" customFormat="1" ht="15" customHeight="1">
      <c r="A7" s="189"/>
      <c r="B7" s="189"/>
      <c r="C7" s="191"/>
      <c r="D7" s="189"/>
      <c r="E7" s="189"/>
      <c r="F7" s="188"/>
      <c r="G7" s="183" t="s">
        <v>2</v>
      </c>
      <c r="H7" s="183" t="s">
        <v>8</v>
      </c>
      <c r="I7" s="183"/>
      <c r="J7" s="183" t="s">
        <v>7</v>
      </c>
      <c r="K7" s="183" t="s">
        <v>8</v>
      </c>
      <c r="L7" s="183"/>
    </row>
    <row r="8" spans="1:12" s="111" customFormat="1" ht="132.75" customHeight="1">
      <c r="A8" s="189"/>
      <c r="B8" s="189"/>
      <c r="C8" s="192"/>
      <c r="D8" s="189"/>
      <c r="E8" s="189"/>
      <c r="F8" s="188"/>
      <c r="G8" s="183"/>
      <c r="H8" s="110" t="s">
        <v>3</v>
      </c>
      <c r="I8" s="112" t="s">
        <v>4</v>
      </c>
      <c r="J8" s="183"/>
      <c r="K8" s="110" t="s">
        <v>3</v>
      </c>
      <c r="L8" s="112" t="s">
        <v>4</v>
      </c>
    </row>
    <row r="9" spans="1:12" s="114" customFormat="1" ht="12" customHeight="1">
      <c r="A9" s="113">
        <v>1</v>
      </c>
      <c r="B9" s="113">
        <v>2</v>
      </c>
      <c r="C9" s="113">
        <v>3</v>
      </c>
      <c r="D9" s="113">
        <v>4</v>
      </c>
      <c r="E9" s="113">
        <v>5</v>
      </c>
      <c r="F9" s="113">
        <v>6</v>
      </c>
      <c r="G9" s="113">
        <v>7</v>
      </c>
      <c r="H9" s="113">
        <v>8</v>
      </c>
      <c r="I9" s="113">
        <v>9</v>
      </c>
      <c r="J9" s="113">
        <v>10</v>
      </c>
      <c r="K9" s="113">
        <v>11</v>
      </c>
      <c r="L9" s="113">
        <v>12</v>
      </c>
    </row>
    <row r="10" spans="1:12" s="1" customFormat="1" ht="67.5" customHeight="1">
      <c r="A10" s="115" t="s">
        <v>84</v>
      </c>
      <c r="B10" s="121" t="s">
        <v>85</v>
      </c>
      <c r="C10" s="116">
        <v>0</v>
      </c>
      <c r="D10" s="125" t="s">
        <v>230</v>
      </c>
      <c r="E10" s="125" t="s">
        <v>201</v>
      </c>
      <c r="F10" s="116">
        <v>170000</v>
      </c>
      <c r="G10" s="116">
        <v>0</v>
      </c>
      <c r="H10" s="116">
        <v>0</v>
      </c>
      <c r="I10" s="117">
        <v>0</v>
      </c>
      <c r="J10" s="117">
        <v>170000</v>
      </c>
      <c r="K10" s="117">
        <v>170000</v>
      </c>
      <c r="L10" s="117">
        <v>0</v>
      </c>
    </row>
    <row r="11" spans="1:12" ht="99.75" customHeight="1">
      <c r="A11" s="118"/>
      <c r="B11" s="119" t="s">
        <v>229</v>
      </c>
      <c r="C11" s="120">
        <v>0</v>
      </c>
      <c r="D11" s="123" t="s">
        <v>230</v>
      </c>
      <c r="E11" s="123" t="s">
        <v>201</v>
      </c>
      <c r="F11" s="120">
        <v>170000</v>
      </c>
      <c r="G11" s="123" t="s">
        <v>210</v>
      </c>
      <c r="H11" s="123" t="s">
        <v>210</v>
      </c>
      <c r="I11" s="124" t="s">
        <v>210</v>
      </c>
      <c r="J11" s="123" t="s">
        <v>230</v>
      </c>
      <c r="K11" s="123" t="s">
        <v>230</v>
      </c>
      <c r="L11" s="124" t="s">
        <v>210</v>
      </c>
    </row>
    <row r="12" spans="1:12" ht="99.75" customHeight="1">
      <c r="A12" s="115" t="s">
        <v>87</v>
      </c>
      <c r="B12" s="121" t="s">
        <v>88</v>
      </c>
      <c r="C12" s="116">
        <v>5000</v>
      </c>
      <c r="D12" s="125" t="s">
        <v>201</v>
      </c>
      <c r="E12" s="125" t="s">
        <v>241</v>
      </c>
      <c r="F12" s="116">
        <v>0</v>
      </c>
      <c r="G12" s="116">
        <v>0</v>
      </c>
      <c r="H12" s="116">
        <v>0</v>
      </c>
      <c r="I12" s="117">
        <v>0</v>
      </c>
      <c r="J12" s="117">
        <v>0</v>
      </c>
      <c r="K12" s="117">
        <v>0</v>
      </c>
      <c r="L12" s="117">
        <v>0</v>
      </c>
    </row>
    <row r="13" spans="1:12" ht="99.75" customHeight="1">
      <c r="A13" s="118"/>
      <c r="B13" s="119" t="s">
        <v>242</v>
      </c>
      <c r="C13" s="120">
        <v>5000</v>
      </c>
      <c r="D13" s="123" t="s">
        <v>201</v>
      </c>
      <c r="E13" s="123" t="s">
        <v>241</v>
      </c>
      <c r="F13" s="120">
        <v>0</v>
      </c>
      <c r="G13" s="123" t="s">
        <v>241</v>
      </c>
      <c r="H13" s="123" t="s">
        <v>241</v>
      </c>
      <c r="I13" s="124" t="s">
        <v>210</v>
      </c>
      <c r="J13" s="123" t="s">
        <v>210</v>
      </c>
      <c r="K13" s="123" t="s">
        <v>210</v>
      </c>
      <c r="L13" s="124" t="s">
        <v>210</v>
      </c>
    </row>
    <row r="14" spans="1:12" ht="82.5" customHeight="1">
      <c r="A14" s="115" t="s">
        <v>89</v>
      </c>
      <c r="B14" s="121" t="s">
        <v>231</v>
      </c>
      <c r="C14" s="116">
        <v>686451.67</v>
      </c>
      <c r="D14" s="125" t="s">
        <v>232</v>
      </c>
      <c r="E14" s="125" t="s">
        <v>201</v>
      </c>
      <c r="F14" s="116">
        <v>746489.67</v>
      </c>
      <c r="G14" s="116">
        <v>746489.67</v>
      </c>
      <c r="H14" s="116">
        <v>313931.87</v>
      </c>
      <c r="I14" s="117">
        <v>82107.8</v>
      </c>
      <c r="J14" s="117">
        <v>0</v>
      </c>
      <c r="K14" s="117">
        <v>0</v>
      </c>
      <c r="L14" s="117">
        <v>0</v>
      </c>
    </row>
    <row r="15" spans="1:12" ht="109.5" customHeight="1">
      <c r="A15" s="118"/>
      <c r="B15" s="119" t="s">
        <v>233</v>
      </c>
      <c r="C15" s="120">
        <v>0</v>
      </c>
      <c r="D15" s="123" t="s">
        <v>232</v>
      </c>
      <c r="E15" s="123" t="s">
        <v>201</v>
      </c>
      <c r="F15" s="120">
        <v>60038</v>
      </c>
      <c r="G15" s="123" t="s">
        <v>232</v>
      </c>
      <c r="H15" s="123" t="s">
        <v>232</v>
      </c>
      <c r="I15" s="124" t="s">
        <v>210</v>
      </c>
      <c r="J15" s="123" t="s">
        <v>210</v>
      </c>
      <c r="K15" s="123" t="s">
        <v>210</v>
      </c>
      <c r="L15" s="124" t="s">
        <v>210</v>
      </c>
    </row>
    <row r="16" spans="1:12" s="1" customFormat="1" ht="78.75" customHeight="1">
      <c r="A16" s="115" t="s">
        <v>81</v>
      </c>
      <c r="B16" s="121" t="s">
        <v>82</v>
      </c>
      <c r="C16" s="116">
        <v>2433740.9</v>
      </c>
      <c r="D16" s="125" t="s">
        <v>234</v>
      </c>
      <c r="E16" s="125" t="s">
        <v>227</v>
      </c>
      <c r="F16" s="116">
        <v>2402440.9</v>
      </c>
      <c r="G16" s="116">
        <v>2402440.9</v>
      </c>
      <c r="H16" s="116">
        <v>2342440.9</v>
      </c>
      <c r="I16" s="117">
        <v>0</v>
      </c>
      <c r="J16" s="117">
        <v>0</v>
      </c>
      <c r="K16" s="117">
        <v>0</v>
      </c>
      <c r="L16" s="117">
        <v>0</v>
      </c>
    </row>
    <row r="17" spans="1:12" s="1" customFormat="1" ht="92.25" customHeight="1">
      <c r="A17" s="118"/>
      <c r="B17" s="119" t="s">
        <v>233</v>
      </c>
      <c r="C17" s="120">
        <v>2205578.9</v>
      </c>
      <c r="D17" s="123" t="s">
        <v>201</v>
      </c>
      <c r="E17" s="123" t="s">
        <v>227</v>
      </c>
      <c r="F17" s="120">
        <v>2165278.9</v>
      </c>
      <c r="G17" s="123" t="s">
        <v>227</v>
      </c>
      <c r="H17" s="123" t="s">
        <v>227</v>
      </c>
      <c r="I17" s="124" t="s">
        <v>210</v>
      </c>
      <c r="J17" s="123" t="s">
        <v>210</v>
      </c>
      <c r="K17" s="123" t="s">
        <v>210</v>
      </c>
      <c r="L17" s="124" t="s">
        <v>210</v>
      </c>
    </row>
    <row r="18" spans="1:12" ht="69" customHeight="1">
      <c r="A18" s="118"/>
      <c r="B18" s="119" t="s">
        <v>83</v>
      </c>
      <c r="C18" s="120">
        <v>168162</v>
      </c>
      <c r="D18" s="123" t="s">
        <v>235</v>
      </c>
      <c r="E18" s="123" t="s">
        <v>201</v>
      </c>
      <c r="F18" s="120">
        <v>177162</v>
      </c>
      <c r="G18" s="123" t="s">
        <v>235</v>
      </c>
      <c r="H18" s="123" t="s">
        <v>235</v>
      </c>
      <c r="I18" s="124">
        <v>0</v>
      </c>
      <c r="J18" s="124">
        <v>0</v>
      </c>
      <c r="K18" s="124">
        <v>0</v>
      </c>
      <c r="L18" s="124">
        <v>0</v>
      </c>
    </row>
    <row r="19" spans="1:12" s="6" customFormat="1" ht="34.5" customHeight="1">
      <c r="A19" s="183" t="s">
        <v>9</v>
      </c>
      <c r="B19" s="183"/>
      <c r="C19" s="116">
        <v>33802436.88</v>
      </c>
      <c r="D19" s="126" t="s">
        <v>236</v>
      </c>
      <c r="E19" s="126" t="s">
        <v>243</v>
      </c>
      <c r="F19" s="116">
        <v>33996174.88</v>
      </c>
      <c r="G19" s="122">
        <v>33686683.88</v>
      </c>
      <c r="H19" s="122">
        <v>2847837.74</v>
      </c>
      <c r="I19" s="122">
        <v>90087.14</v>
      </c>
      <c r="J19" s="122">
        <v>309491</v>
      </c>
      <c r="K19" s="122">
        <v>170000</v>
      </c>
      <c r="L19" s="122">
        <v>10000</v>
      </c>
    </row>
    <row r="20" spans="2:5" ht="12.75">
      <c r="B20" s="2"/>
      <c r="C20" s="2"/>
      <c r="D20" s="2"/>
      <c r="E20" s="2"/>
    </row>
    <row r="21" spans="1:5" ht="12.75">
      <c r="A21" s="3" t="s">
        <v>5</v>
      </c>
      <c r="B21" s="2"/>
      <c r="C21" s="2"/>
      <c r="D21" s="2"/>
      <c r="E21" s="2"/>
    </row>
    <row r="22" spans="2:5" ht="12.75">
      <c r="B22" s="2"/>
      <c r="C22" s="2"/>
      <c r="D22" s="2"/>
      <c r="E22" s="2"/>
    </row>
    <row r="23" spans="2:5" ht="12.75">
      <c r="B23" s="2"/>
      <c r="C23" s="2"/>
      <c r="D23" s="2"/>
      <c r="E23" s="2"/>
    </row>
    <row r="24" spans="2:5" ht="12.75">
      <c r="B24" s="2"/>
      <c r="C24" s="2"/>
      <c r="D24" s="2"/>
      <c r="E24" s="2"/>
    </row>
    <row r="25" spans="2:5" ht="12.75">
      <c r="B25" s="2"/>
      <c r="C25" s="2"/>
      <c r="D25" s="2"/>
      <c r="E25" s="2"/>
    </row>
    <row r="26" spans="2:5" ht="12.75">
      <c r="B26" s="2"/>
      <c r="C26" s="2"/>
      <c r="D26" s="2"/>
      <c r="E26" s="2"/>
    </row>
    <row r="27" spans="2:5" ht="12.75">
      <c r="B27" s="2"/>
      <c r="C27" s="2"/>
      <c r="D27" s="2"/>
      <c r="E27" s="2"/>
    </row>
    <row r="28" spans="2:5" ht="12.75">
      <c r="B28" s="2"/>
      <c r="C28" s="2"/>
      <c r="D28" s="2"/>
      <c r="E28" s="2"/>
    </row>
    <row r="29" spans="2:5" ht="177" customHeight="1">
      <c r="B29" s="2"/>
      <c r="C29" s="2"/>
      <c r="D29" s="2"/>
      <c r="E29" s="2"/>
    </row>
    <row r="30" spans="2:11" ht="12.75">
      <c r="B30" s="2"/>
      <c r="C30" s="2"/>
      <c r="D30" s="2"/>
      <c r="E30" s="2"/>
      <c r="H30" t="s">
        <v>152</v>
      </c>
      <c r="K30" t="s">
        <v>152</v>
      </c>
    </row>
    <row r="31" spans="2:12" ht="12.75">
      <c r="B31" s="2"/>
      <c r="C31" s="2"/>
      <c r="D31" s="2"/>
      <c r="E31" s="2"/>
      <c r="H31" s="59" t="s">
        <v>144</v>
      </c>
      <c r="I31" s="60" t="s">
        <v>145</v>
      </c>
      <c r="K31" s="59" t="s">
        <v>144</v>
      </c>
      <c r="L31" s="60" t="s">
        <v>145</v>
      </c>
    </row>
    <row r="32" spans="2:5" ht="48" customHeight="1">
      <c r="B32" s="2"/>
      <c r="C32" s="2"/>
      <c r="D32" s="2"/>
      <c r="E32" s="2"/>
    </row>
    <row r="33" spans="2:5" ht="12.75">
      <c r="B33" s="2"/>
      <c r="C33" s="2"/>
      <c r="D33" s="2"/>
      <c r="E33" s="2"/>
    </row>
    <row r="34" spans="2:5" ht="12.75">
      <c r="B34" s="2"/>
      <c r="C34" s="2"/>
      <c r="D34" s="2"/>
      <c r="E34" s="2"/>
    </row>
    <row r="35" spans="2:5" ht="12.75">
      <c r="B35" s="2"/>
      <c r="C35" s="2"/>
      <c r="D35" s="2"/>
      <c r="E35" s="2"/>
    </row>
    <row r="36" spans="2:5" ht="12.75">
      <c r="B36" s="2"/>
      <c r="C36" s="2"/>
      <c r="D36" s="2"/>
      <c r="E36" s="2"/>
    </row>
    <row r="37" spans="2:5" ht="12.75">
      <c r="B37" s="2"/>
      <c r="C37" s="2"/>
      <c r="D37" s="2"/>
      <c r="E37" s="2"/>
    </row>
    <row r="38" spans="2:5" ht="12.75">
      <c r="B38" s="2"/>
      <c r="C38" s="2"/>
      <c r="D38" s="2"/>
      <c r="E38" s="2"/>
    </row>
    <row r="39" spans="2:5" ht="12.75">
      <c r="B39" s="2"/>
      <c r="C39" s="2"/>
      <c r="D39" s="2"/>
      <c r="E39" s="2"/>
    </row>
    <row r="40" spans="2:5" ht="12.75">
      <c r="B40" s="2"/>
      <c r="C40" s="2"/>
      <c r="D40" s="2"/>
      <c r="E40" s="2"/>
    </row>
    <row r="41" spans="2:5" ht="12.75">
      <c r="B41" s="2"/>
      <c r="C41" s="2"/>
      <c r="D41" s="2"/>
      <c r="E41" s="2"/>
    </row>
    <row r="42" spans="2:5" ht="12.75">
      <c r="B42" s="2"/>
      <c r="C42" s="2"/>
      <c r="D42" s="2"/>
      <c r="E42" s="2"/>
    </row>
    <row r="43" spans="2:5" ht="12.75">
      <c r="B43" s="2"/>
      <c r="C43" s="2"/>
      <c r="D43" s="2"/>
      <c r="E43" s="2"/>
    </row>
    <row r="44" spans="2:5" ht="12.75">
      <c r="B44" s="2"/>
      <c r="C44" s="2"/>
      <c r="D44" s="2"/>
      <c r="E44" s="2"/>
    </row>
    <row r="45" spans="2:5" ht="12.75">
      <c r="B45" s="2"/>
      <c r="C45" s="2"/>
      <c r="D45" s="2"/>
      <c r="E45" s="2"/>
    </row>
    <row r="46" spans="2:5" ht="12.75">
      <c r="B46" s="2"/>
      <c r="C46" s="2"/>
      <c r="D46" s="2"/>
      <c r="E46" s="2"/>
    </row>
    <row r="47" spans="2:5" ht="12.75">
      <c r="B47" s="2"/>
      <c r="C47" s="2"/>
      <c r="D47" s="2"/>
      <c r="E47" s="2"/>
    </row>
    <row r="48" spans="2:5" ht="12.75">
      <c r="B48" s="2"/>
      <c r="C48" s="2"/>
      <c r="D48" s="2"/>
      <c r="E48" s="2"/>
    </row>
    <row r="49" spans="2:5" ht="12.75">
      <c r="B49" s="2"/>
      <c r="C49" s="2"/>
      <c r="D49" s="2"/>
      <c r="E49" s="2"/>
    </row>
    <row r="50" spans="2:5" ht="12.75">
      <c r="B50" s="2"/>
      <c r="C50" s="2"/>
      <c r="D50" s="2"/>
      <c r="E50" s="2"/>
    </row>
    <row r="51" spans="2:5" ht="12.75">
      <c r="B51" s="2"/>
      <c r="C51" s="2"/>
      <c r="D51" s="2"/>
      <c r="E51" s="2"/>
    </row>
    <row r="52" spans="2:5" ht="12.75">
      <c r="B52" s="2"/>
      <c r="C52" s="2"/>
      <c r="D52" s="2"/>
      <c r="E52" s="2"/>
    </row>
    <row r="53" spans="2:5" ht="12.75">
      <c r="B53" s="2"/>
      <c r="C53" s="2"/>
      <c r="D53" s="2"/>
      <c r="E53" s="2"/>
    </row>
  </sheetData>
  <sheetProtection/>
  <mergeCells count="14">
    <mergeCell ref="B5:B8"/>
    <mergeCell ref="C5:C8"/>
    <mergeCell ref="D5:D8"/>
    <mergeCell ref="E5:E8"/>
    <mergeCell ref="G6:L6"/>
    <mergeCell ref="B1:U2"/>
    <mergeCell ref="A19:B19"/>
    <mergeCell ref="J7:J8"/>
    <mergeCell ref="K7:L7"/>
    <mergeCell ref="G7:G8"/>
    <mergeCell ref="H7:I7"/>
    <mergeCell ref="F5:L5"/>
    <mergeCell ref="F6:F8"/>
    <mergeCell ref="A5:A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X32"/>
  <sheetViews>
    <sheetView workbookViewId="0" topLeftCell="A4">
      <selection activeCell="G23" sqref="G23"/>
    </sheetView>
  </sheetViews>
  <sheetFormatPr defaultColWidth="9.140625" defaultRowHeight="12.75"/>
  <cols>
    <col min="1" max="1" width="4.7109375" style="2" bestFit="1" customWidth="1"/>
    <col min="2" max="2" width="40.140625" style="2" bestFit="1" customWidth="1"/>
    <col min="3" max="3" width="14.00390625" style="2" customWidth="1"/>
    <col min="4" max="7" width="17.140625" style="2" customWidth="1"/>
    <col min="8" max="8" width="0.5625" style="2" customWidth="1"/>
    <col min="9" max="13" width="9.140625" style="2" hidden="1" customWidth="1"/>
    <col min="14" max="14" width="0.42578125" style="2" hidden="1" customWidth="1"/>
    <col min="15" max="23" width="9.140625" style="2" hidden="1" customWidth="1"/>
    <col min="24" max="16384" width="9.140625" style="2" customWidth="1"/>
  </cols>
  <sheetData>
    <row r="1" spans="1:23" ht="17.25" customHeight="1">
      <c r="A1" s="184" t="s">
        <v>258</v>
      </c>
      <c r="B1" s="185"/>
      <c r="C1" s="185"/>
      <c r="D1" s="185"/>
      <c r="E1" s="185"/>
      <c r="F1" s="185"/>
      <c r="G1" s="185"/>
      <c r="H1" s="198"/>
      <c r="I1" s="198"/>
      <c r="J1" s="198"/>
      <c r="K1" s="198"/>
      <c r="L1" s="198"/>
      <c r="M1" s="198"/>
      <c r="N1" s="198"/>
      <c r="O1" s="198"/>
      <c r="P1" s="198"/>
      <c r="Q1" s="198"/>
      <c r="R1" s="198"/>
      <c r="S1" s="198"/>
      <c r="T1" s="198"/>
      <c r="U1" s="198"/>
      <c r="V1" s="198"/>
      <c r="W1" s="198"/>
    </row>
    <row r="2" spans="1:23" ht="12.75" customHeight="1">
      <c r="A2" s="198"/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198"/>
      <c r="W2" s="198"/>
    </row>
    <row r="3" spans="1:23" ht="29.25" customHeight="1">
      <c r="A3" s="198"/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198"/>
      <c r="V3" s="198"/>
      <c r="W3" s="198"/>
    </row>
    <row r="4" spans="1:7" ht="27" customHeight="1">
      <c r="A4" s="195" t="s">
        <v>155</v>
      </c>
      <c r="B4" s="195"/>
      <c r="C4" s="195"/>
      <c r="D4" s="195"/>
      <c r="E4" s="90"/>
      <c r="F4" s="90"/>
      <c r="G4" s="90"/>
    </row>
    <row r="5" ht="13.5" customHeight="1">
      <c r="A5" s="8"/>
    </row>
    <row r="6" spans="4:7" ht="35.25" customHeight="1">
      <c r="D6" s="9"/>
      <c r="E6" s="9"/>
      <c r="F6" s="9"/>
      <c r="G6" s="9"/>
    </row>
    <row r="7" spans="1:7" ht="15" customHeight="1">
      <c r="A7" s="196" t="s">
        <v>11</v>
      </c>
      <c r="B7" s="196" t="s">
        <v>12</v>
      </c>
      <c r="C7" s="197" t="s">
        <v>13</v>
      </c>
      <c r="D7" s="197" t="s">
        <v>202</v>
      </c>
      <c r="E7" s="197" t="s">
        <v>203</v>
      </c>
      <c r="F7" s="197" t="s">
        <v>204</v>
      </c>
      <c r="G7" s="197" t="s">
        <v>205</v>
      </c>
    </row>
    <row r="8" spans="1:7" ht="15" customHeight="1">
      <c r="A8" s="196"/>
      <c r="B8" s="196"/>
      <c r="C8" s="196"/>
      <c r="D8" s="197"/>
      <c r="E8" s="199"/>
      <c r="F8" s="199"/>
      <c r="G8" s="199"/>
    </row>
    <row r="9" spans="1:7" ht="15.75" customHeight="1">
      <c r="A9" s="196"/>
      <c r="B9" s="196"/>
      <c r="C9" s="196"/>
      <c r="D9" s="197"/>
      <c r="E9" s="199"/>
      <c r="F9" s="199"/>
      <c r="G9" s="199"/>
    </row>
    <row r="10" spans="1:7" s="10" customFormat="1" ht="19.5" customHeight="1">
      <c r="A10" s="39">
        <v>1</v>
      </c>
      <c r="B10" s="39">
        <v>2</v>
      </c>
      <c r="C10" s="39">
        <v>3</v>
      </c>
      <c r="D10" s="40">
        <v>4</v>
      </c>
      <c r="E10" s="40">
        <v>5</v>
      </c>
      <c r="F10" s="40">
        <v>6</v>
      </c>
      <c r="G10" s="40">
        <v>7</v>
      </c>
    </row>
    <row r="11" spans="1:7" s="12" customFormat="1" ht="13.5" customHeight="1">
      <c r="A11" s="11" t="s">
        <v>14</v>
      </c>
      <c r="B11" s="66" t="s">
        <v>15</v>
      </c>
      <c r="C11" s="11"/>
      <c r="D11" s="58">
        <v>33802436.88</v>
      </c>
      <c r="E11" s="128" t="s">
        <v>255</v>
      </c>
      <c r="F11" s="128" t="s">
        <v>253</v>
      </c>
      <c r="G11" s="58">
        <v>33996174.88</v>
      </c>
    </row>
    <row r="12" spans="1:7" ht="15.75" customHeight="1">
      <c r="A12" s="11" t="s">
        <v>16</v>
      </c>
      <c r="B12" s="66" t="s">
        <v>17</v>
      </c>
      <c r="C12" s="11"/>
      <c r="D12" s="58">
        <v>33152436.88</v>
      </c>
      <c r="E12" s="128" t="s">
        <v>256</v>
      </c>
      <c r="F12" s="128" t="s">
        <v>254</v>
      </c>
      <c r="G12" s="58">
        <v>34101174.88</v>
      </c>
    </row>
    <row r="13" spans="1:24" ht="29.25" customHeight="1">
      <c r="A13" s="11" t="s">
        <v>18</v>
      </c>
      <c r="B13" s="66" t="s">
        <v>19</v>
      </c>
      <c r="C13" s="13"/>
      <c r="D13" s="87">
        <f>D11-D12</f>
        <v>650000.0000000037</v>
      </c>
      <c r="E13" s="129" t="s">
        <v>251</v>
      </c>
      <c r="F13" s="129" t="s">
        <v>252</v>
      </c>
      <c r="G13" s="87">
        <f>G11-G12</f>
        <v>-105000</v>
      </c>
      <c r="X13" s="173" t="s">
        <v>228</v>
      </c>
    </row>
    <row r="14" spans="1:7" ht="18.75" customHeight="1">
      <c r="A14" s="200" t="s">
        <v>20</v>
      </c>
      <c r="B14" s="201"/>
      <c r="C14" s="13"/>
      <c r="D14" s="88">
        <f>SUM(D15:D22)</f>
        <v>1000000</v>
      </c>
      <c r="E14" s="129" t="s">
        <v>250</v>
      </c>
      <c r="F14" s="129" t="s">
        <v>201</v>
      </c>
      <c r="G14" s="88">
        <f>SUM(G15:G22)</f>
        <v>1755000</v>
      </c>
    </row>
    <row r="15" spans="1:7" ht="21.75" customHeight="1">
      <c r="A15" s="11" t="s">
        <v>14</v>
      </c>
      <c r="B15" s="14" t="s">
        <v>21</v>
      </c>
      <c r="C15" s="11" t="s">
        <v>22</v>
      </c>
      <c r="D15" s="89">
        <v>1000000</v>
      </c>
      <c r="E15" s="130"/>
      <c r="F15" s="130"/>
      <c r="G15" s="89">
        <v>1000000</v>
      </c>
    </row>
    <row r="16" spans="1:7" ht="18.75" customHeight="1">
      <c r="A16" s="15" t="s">
        <v>16</v>
      </c>
      <c r="B16" s="13" t="s">
        <v>23</v>
      </c>
      <c r="C16" s="11" t="s">
        <v>22</v>
      </c>
      <c r="D16" s="73"/>
      <c r="E16" s="131"/>
      <c r="F16" s="131"/>
      <c r="G16" s="73"/>
    </row>
    <row r="17" spans="1:7" ht="31.5" customHeight="1">
      <c r="A17" s="11" t="s">
        <v>18</v>
      </c>
      <c r="B17" s="16" t="s">
        <v>24</v>
      </c>
      <c r="C17" s="11" t="s">
        <v>25</v>
      </c>
      <c r="D17" s="74"/>
      <c r="E17" s="131"/>
      <c r="F17" s="131"/>
      <c r="G17" s="74"/>
    </row>
    <row r="18" spans="1:7" ht="15.75" customHeight="1">
      <c r="A18" s="15" t="s">
        <v>26</v>
      </c>
      <c r="B18" s="13" t="s">
        <v>27</v>
      </c>
      <c r="C18" s="11" t="s">
        <v>28</v>
      </c>
      <c r="D18" s="74"/>
      <c r="E18" s="131"/>
      <c r="F18" s="131"/>
      <c r="G18" s="74"/>
    </row>
    <row r="19" spans="1:7" ht="15" customHeight="1">
      <c r="A19" s="11" t="s">
        <v>29</v>
      </c>
      <c r="B19" s="13" t="s">
        <v>30</v>
      </c>
      <c r="C19" s="11" t="s">
        <v>31</v>
      </c>
      <c r="D19" s="74"/>
      <c r="E19" s="131"/>
      <c r="F19" s="131"/>
      <c r="G19" s="74"/>
    </row>
    <row r="20" spans="1:7" ht="16.5" customHeight="1">
      <c r="A20" s="15" t="s">
        <v>32</v>
      </c>
      <c r="B20" s="13" t="s">
        <v>33</v>
      </c>
      <c r="C20" s="11" t="s">
        <v>34</v>
      </c>
      <c r="D20" s="75"/>
      <c r="E20" s="131"/>
      <c r="F20" s="131"/>
      <c r="G20" s="75"/>
    </row>
    <row r="21" spans="1:7" ht="18.75" customHeight="1">
      <c r="A21" s="11" t="s">
        <v>35</v>
      </c>
      <c r="B21" s="13" t="s">
        <v>36</v>
      </c>
      <c r="C21" s="11" t="s">
        <v>37</v>
      </c>
      <c r="D21" s="76"/>
      <c r="E21" s="132"/>
      <c r="F21" s="132"/>
      <c r="G21" s="76"/>
    </row>
    <row r="22" spans="1:7" ht="30" customHeight="1">
      <c r="A22" s="11" t="s">
        <v>38</v>
      </c>
      <c r="B22" s="17" t="s">
        <v>39</v>
      </c>
      <c r="C22" s="11" t="s">
        <v>141</v>
      </c>
      <c r="D22" s="171">
        <v>0</v>
      </c>
      <c r="E22" s="172" t="s">
        <v>250</v>
      </c>
      <c r="F22" s="172" t="s">
        <v>201</v>
      </c>
      <c r="G22" s="171">
        <v>755000</v>
      </c>
    </row>
    <row r="23" spans="1:7" ht="18.75" customHeight="1">
      <c r="A23" s="200" t="s">
        <v>40</v>
      </c>
      <c r="B23" s="201"/>
      <c r="C23" s="11"/>
      <c r="D23" s="88">
        <f>SUM(D24:D30)</f>
        <v>1650000</v>
      </c>
      <c r="E23" s="129" t="s">
        <v>210</v>
      </c>
      <c r="F23" s="129" t="s">
        <v>210</v>
      </c>
      <c r="G23" s="88">
        <f>SUM(G24:G30)</f>
        <v>1650000</v>
      </c>
    </row>
    <row r="24" spans="1:7" ht="16.5" customHeight="1">
      <c r="A24" s="11" t="s">
        <v>14</v>
      </c>
      <c r="B24" s="13" t="s">
        <v>41</v>
      </c>
      <c r="C24" s="11" t="s">
        <v>42</v>
      </c>
      <c r="D24" s="89">
        <v>1650000</v>
      </c>
      <c r="E24" s="130"/>
      <c r="F24" s="130"/>
      <c r="G24" s="89">
        <v>1650000</v>
      </c>
    </row>
    <row r="25" spans="1:7" ht="13.5" customHeight="1">
      <c r="A25" s="15" t="s">
        <v>16</v>
      </c>
      <c r="B25" s="18" t="s">
        <v>43</v>
      </c>
      <c r="C25" s="15" t="s">
        <v>42</v>
      </c>
      <c r="D25" s="77"/>
      <c r="E25" s="132"/>
      <c r="F25" s="132"/>
      <c r="G25" s="77"/>
    </row>
    <row r="26" spans="1:7" ht="38.25" customHeight="1">
      <c r="A26" s="11" t="s">
        <v>18</v>
      </c>
      <c r="B26" s="19" t="s">
        <v>44</v>
      </c>
      <c r="C26" s="11" t="s">
        <v>45</v>
      </c>
      <c r="D26" s="76"/>
      <c r="E26" s="132"/>
      <c r="F26" s="132"/>
      <c r="G26" s="76"/>
    </row>
    <row r="27" spans="1:7" ht="14.25" customHeight="1">
      <c r="A27" s="15" t="s">
        <v>26</v>
      </c>
      <c r="B27" s="18" t="s">
        <v>46</v>
      </c>
      <c r="C27" s="15" t="s">
        <v>47</v>
      </c>
      <c r="D27" s="77"/>
      <c r="E27" s="132"/>
      <c r="F27" s="132"/>
      <c r="G27" s="77"/>
    </row>
    <row r="28" spans="1:7" ht="15.75" customHeight="1">
      <c r="A28" s="11" t="s">
        <v>29</v>
      </c>
      <c r="B28" s="13" t="s">
        <v>48</v>
      </c>
      <c r="C28" s="11" t="s">
        <v>49</v>
      </c>
      <c r="D28" s="76"/>
      <c r="E28" s="132"/>
      <c r="F28" s="132"/>
      <c r="G28" s="76"/>
    </row>
    <row r="29" spans="1:7" ht="15" customHeight="1">
      <c r="A29" s="20" t="s">
        <v>32</v>
      </c>
      <c r="B29" s="17" t="s">
        <v>50</v>
      </c>
      <c r="C29" s="20" t="s">
        <v>51</v>
      </c>
      <c r="D29" s="75"/>
      <c r="E29" s="131"/>
      <c r="F29" s="131"/>
      <c r="G29" s="75"/>
    </row>
    <row r="30" spans="1:9" ht="16.5" customHeight="1">
      <c r="A30" s="20" t="s">
        <v>35</v>
      </c>
      <c r="B30" s="17" t="s">
        <v>52</v>
      </c>
      <c r="C30" s="21" t="s">
        <v>53</v>
      </c>
      <c r="D30" s="78"/>
      <c r="E30" s="133"/>
      <c r="F30" s="133"/>
      <c r="G30" s="78"/>
      <c r="H30" s="22"/>
      <c r="I30" s="22"/>
    </row>
    <row r="31" spans="1:3" ht="12.75">
      <c r="A31" s="23"/>
      <c r="B31" s="24"/>
      <c r="C31" s="25"/>
    </row>
    <row r="32" spans="1:7" ht="16.5" customHeight="1">
      <c r="A32" s="26"/>
      <c r="B32" s="193"/>
      <c r="C32" s="194"/>
      <c r="D32" s="194"/>
      <c r="E32" s="127"/>
      <c r="F32" s="127"/>
      <c r="G32" s="127"/>
    </row>
  </sheetData>
  <sheetProtection/>
  <mergeCells count="12">
    <mergeCell ref="A1:W3"/>
    <mergeCell ref="E7:E9"/>
    <mergeCell ref="F7:F9"/>
    <mergeCell ref="G7:G9"/>
    <mergeCell ref="A14:B14"/>
    <mergeCell ref="A23:B23"/>
    <mergeCell ref="B32:D32"/>
    <mergeCell ref="A4:D4"/>
    <mergeCell ref="A7:A9"/>
    <mergeCell ref="B7:B9"/>
    <mergeCell ref="C7:C9"/>
    <mergeCell ref="D7:D9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M34"/>
  <sheetViews>
    <sheetView zoomScale="150" zoomScaleNormal="150" zoomScaleSheetLayoutView="100" zoomScalePageLayoutView="0" workbookViewId="0" topLeftCell="A1">
      <selection activeCell="E4" sqref="E4"/>
    </sheetView>
  </sheetViews>
  <sheetFormatPr defaultColWidth="9.140625" defaultRowHeight="12.75"/>
  <cols>
    <col min="1" max="1" width="4.140625" style="2" customWidth="1"/>
    <col min="2" max="2" width="4.8515625" style="2" customWidth="1"/>
    <col min="3" max="3" width="22.421875" style="2" customWidth="1"/>
    <col min="4" max="4" width="10.7109375" style="2" customWidth="1"/>
    <col min="5" max="5" width="8.28125" style="2" customWidth="1"/>
    <col min="6" max="6" width="7.7109375" style="2" customWidth="1"/>
    <col min="7" max="7" width="10.8515625" style="2" customWidth="1"/>
    <col min="8" max="8" width="12.00390625" style="2" customWidth="1"/>
    <col min="9" max="9" width="8.28125" style="2" customWidth="1"/>
    <col min="10" max="10" width="7.8515625" style="2" customWidth="1"/>
    <col min="11" max="11" width="10.140625" style="2" customWidth="1"/>
    <col min="12" max="12" width="9.28125" style="2" customWidth="1"/>
    <col min="13" max="13" width="8.7109375" style="0" customWidth="1"/>
  </cols>
  <sheetData>
    <row r="1" spans="1:13" ht="12.75">
      <c r="A1" s="212" t="s">
        <v>259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</row>
    <row r="2" spans="1:13" ht="41.25" customHeight="1">
      <c r="A2" s="213"/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</row>
    <row r="3" spans="1:13" ht="48.75" customHeight="1">
      <c r="A3" s="205" t="s">
        <v>59</v>
      </c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</row>
    <row r="4" ht="12.75">
      <c r="M4" s="27"/>
    </row>
    <row r="5" spans="1:13" s="28" customFormat="1" ht="20.25" customHeight="1">
      <c r="A5" s="206" t="s">
        <v>0</v>
      </c>
      <c r="B5" s="206" t="s">
        <v>6</v>
      </c>
      <c r="C5" s="207" t="s">
        <v>153</v>
      </c>
      <c r="D5" s="208" t="s">
        <v>191</v>
      </c>
      <c r="E5" s="209" t="s">
        <v>193</v>
      </c>
      <c r="F5" s="209" t="s">
        <v>194</v>
      </c>
      <c r="G5" s="208" t="s">
        <v>192</v>
      </c>
      <c r="H5" s="208" t="s">
        <v>195</v>
      </c>
      <c r="I5" s="209" t="s">
        <v>193</v>
      </c>
      <c r="J5" s="209" t="s">
        <v>194</v>
      </c>
      <c r="K5" s="209" t="s">
        <v>196</v>
      </c>
      <c r="L5" s="208" t="s">
        <v>55</v>
      </c>
      <c r="M5" s="208"/>
    </row>
    <row r="6" spans="1:13" s="28" customFormat="1" ht="39" customHeight="1">
      <c r="A6" s="206"/>
      <c r="B6" s="206"/>
      <c r="C6" s="207"/>
      <c r="D6" s="207"/>
      <c r="E6" s="210"/>
      <c r="F6" s="210"/>
      <c r="G6" s="207"/>
      <c r="H6" s="208"/>
      <c r="I6" s="210"/>
      <c r="J6" s="210"/>
      <c r="K6" s="211"/>
      <c r="L6" s="91" t="s">
        <v>57</v>
      </c>
      <c r="M6" s="91" t="s">
        <v>58</v>
      </c>
    </row>
    <row r="7" spans="1:13" ht="17.25" customHeight="1">
      <c r="A7" s="41">
        <v>1</v>
      </c>
      <c r="B7" s="41">
        <v>2</v>
      </c>
      <c r="C7" s="41">
        <v>3</v>
      </c>
      <c r="D7" s="41">
        <v>4</v>
      </c>
      <c r="E7" s="41">
        <v>5</v>
      </c>
      <c r="F7" s="41">
        <v>6</v>
      </c>
      <c r="G7" s="41">
        <v>7</v>
      </c>
      <c r="H7" s="41">
        <v>8</v>
      </c>
      <c r="I7" s="41">
        <v>9</v>
      </c>
      <c r="J7" s="41">
        <v>10</v>
      </c>
      <c r="K7" s="41">
        <v>11</v>
      </c>
      <c r="L7" s="41">
        <v>12</v>
      </c>
      <c r="M7" s="41">
        <v>13</v>
      </c>
    </row>
    <row r="8" spans="1:13" s="1" customFormat="1" ht="59.25" customHeight="1">
      <c r="A8" s="134" t="s">
        <v>79</v>
      </c>
      <c r="B8" s="134" t="s">
        <v>211</v>
      </c>
      <c r="C8" s="93" t="s">
        <v>80</v>
      </c>
      <c r="D8" s="94">
        <v>95742.97</v>
      </c>
      <c r="E8" s="95" t="s">
        <v>201</v>
      </c>
      <c r="F8" s="95" t="s">
        <v>201</v>
      </c>
      <c r="G8" s="94">
        <v>95742.97</v>
      </c>
      <c r="H8" s="96"/>
      <c r="I8" s="97"/>
      <c r="J8" s="97"/>
      <c r="K8" s="96"/>
      <c r="L8" s="96"/>
      <c r="M8" s="98"/>
    </row>
    <row r="9" spans="1:13" ht="36" customHeight="1">
      <c r="A9" s="134" t="s">
        <v>124</v>
      </c>
      <c r="B9" s="135" t="s">
        <v>211</v>
      </c>
      <c r="C9" s="105" t="s">
        <v>94</v>
      </c>
      <c r="D9" s="96"/>
      <c r="E9" s="97"/>
      <c r="F9" s="97"/>
      <c r="G9" s="96"/>
      <c r="H9" s="101">
        <v>95742.97</v>
      </c>
      <c r="I9" s="102" t="s">
        <v>201</v>
      </c>
      <c r="J9" s="102" t="s">
        <v>201</v>
      </c>
      <c r="K9" s="101">
        <v>95742.97</v>
      </c>
      <c r="L9" s="101">
        <v>95742.97</v>
      </c>
      <c r="M9" s="101">
        <v>0</v>
      </c>
    </row>
    <row r="10" spans="1:13" s="1" customFormat="1" ht="48" customHeight="1">
      <c r="A10" s="92">
        <v>750</v>
      </c>
      <c r="B10" s="92">
        <v>75011</v>
      </c>
      <c r="C10" s="93" t="s">
        <v>80</v>
      </c>
      <c r="D10" s="94">
        <v>52383</v>
      </c>
      <c r="E10" s="95" t="s">
        <v>201</v>
      </c>
      <c r="F10" s="95" t="s">
        <v>201</v>
      </c>
      <c r="G10" s="94">
        <v>52383</v>
      </c>
      <c r="H10" s="96"/>
      <c r="I10" s="97"/>
      <c r="J10" s="97"/>
      <c r="K10" s="96"/>
      <c r="L10" s="96"/>
      <c r="M10" s="98"/>
    </row>
    <row r="11" spans="1:13" ht="36" customHeight="1">
      <c r="A11" s="92" t="s">
        <v>124</v>
      </c>
      <c r="B11" s="99">
        <v>75011</v>
      </c>
      <c r="C11" s="100" t="s">
        <v>99</v>
      </c>
      <c r="D11" s="96"/>
      <c r="E11" s="97"/>
      <c r="F11" s="97"/>
      <c r="G11" s="96"/>
      <c r="H11" s="101">
        <v>52383</v>
      </c>
      <c r="I11" s="102" t="s">
        <v>201</v>
      </c>
      <c r="J11" s="102" t="s">
        <v>201</v>
      </c>
      <c r="K11" s="101">
        <v>52383</v>
      </c>
      <c r="L11" s="101">
        <v>52383</v>
      </c>
      <c r="M11" s="101">
        <v>0</v>
      </c>
    </row>
    <row r="12" spans="1:13" s="1" customFormat="1" ht="54" customHeight="1">
      <c r="A12" s="92">
        <v>751</v>
      </c>
      <c r="B12" s="92">
        <v>75101</v>
      </c>
      <c r="C12" s="93" t="s">
        <v>80</v>
      </c>
      <c r="D12" s="94">
        <v>1683</v>
      </c>
      <c r="E12" s="95" t="s">
        <v>201</v>
      </c>
      <c r="F12" s="95" t="s">
        <v>201</v>
      </c>
      <c r="G12" s="94">
        <v>1683</v>
      </c>
      <c r="H12" s="94"/>
      <c r="I12" s="95"/>
      <c r="J12" s="95"/>
      <c r="K12" s="94"/>
      <c r="L12" s="94"/>
      <c r="M12" s="103"/>
    </row>
    <row r="13" spans="1:13" ht="36.75" customHeight="1">
      <c r="A13" s="92" t="s">
        <v>124</v>
      </c>
      <c r="B13" s="99">
        <v>75101</v>
      </c>
      <c r="C13" s="100" t="s">
        <v>138</v>
      </c>
      <c r="D13" s="94"/>
      <c r="E13" s="95"/>
      <c r="F13" s="95"/>
      <c r="G13" s="94"/>
      <c r="H13" s="101">
        <v>1683</v>
      </c>
      <c r="I13" s="102" t="s">
        <v>201</v>
      </c>
      <c r="J13" s="102" t="s">
        <v>201</v>
      </c>
      <c r="K13" s="101">
        <f>SUM(L13:M13)</f>
        <v>1683</v>
      </c>
      <c r="L13" s="101">
        <v>1683</v>
      </c>
      <c r="M13" s="101">
        <v>0</v>
      </c>
    </row>
    <row r="14" spans="1:13" s="1" customFormat="1" ht="60" customHeight="1">
      <c r="A14" s="92">
        <v>751</v>
      </c>
      <c r="B14" s="92">
        <v>75107</v>
      </c>
      <c r="C14" s="93" t="s">
        <v>80</v>
      </c>
      <c r="D14" s="94">
        <v>36998</v>
      </c>
      <c r="E14" s="95" t="s">
        <v>201</v>
      </c>
      <c r="F14" s="95" t="s">
        <v>201</v>
      </c>
      <c r="G14" s="94">
        <v>36998</v>
      </c>
      <c r="H14" s="94"/>
      <c r="I14" s="95"/>
      <c r="J14" s="95"/>
      <c r="K14" s="94"/>
      <c r="L14" s="94"/>
      <c r="M14" s="103"/>
    </row>
    <row r="15" spans="1:13" ht="48" customHeight="1">
      <c r="A15" s="92" t="s">
        <v>124</v>
      </c>
      <c r="B15" s="99">
        <v>75107</v>
      </c>
      <c r="C15" s="100" t="s">
        <v>209</v>
      </c>
      <c r="D15" s="94"/>
      <c r="E15" s="95"/>
      <c r="F15" s="95"/>
      <c r="G15" s="94"/>
      <c r="H15" s="101">
        <v>36998</v>
      </c>
      <c r="I15" s="102" t="s">
        <v>201</v>
      </c>
      <c r="J15" s="102" t="s">
        <v>201</v>
      </c>
      <c r="K15" s="101">
        <v>36998</v>
      </c>
      <c r="L15" s="101">
        <v>36998</v>
      </c>
      <c r="M15" s="101">
        <v>0</v>
      </c>
    </row>
    <row r="16" spans="1:13" s="1" customFormat="1" ht="48" customHeight="1">
      <c r="A16" s="92">
        <v>801</v>
      </c>
      <c r="B16" s="92">
        <v>80101</v>
      </c>
      <c r="C16" s="93" t="s">
        <v>80</v>
      </c>
      <c r="D16" s="94">
        <v>0</v>
      </c>
      <c r="E16" s="95" t="s">
        <v>237</v>
      </c>
      <c r="F16" s="95" t="s">
        <v>201</v>
      </c>
      <c r="G16" s="94">
        <v>40652</v>
      </c>
      <c r="H16" s="94"/>
      <c r="I16" s="95"/>
      <c r="J16" s="95"/>
      <c r="K16" s="94"/>
      <c r="L16" s="94"/>
      <c r="M16" s="94"/>
    </row>
    <row r="17" spans="1:13" ht="48" customHeight="1">
      <c r="A17" s="92" t="s">
        <v>124</v>
      </c>
      <c r="B17" s="99">
        <v>80101</v>
      </c>
      <c r="C17" s="100" t="s">
        <v>90</v>
      </c>
      <c r="D17" s="94"/>
      <c r="E17" s="95"/>
      <c r="F17" s="95"/>
      <c r="G17" s="94"/>
      <c r="H17" s="101">
        <v>0</v>
      </c>
      <c r="I17" s="102" t="s">
        <v>237</v>
      </c>
      <c r="J17" s="102" t="s">
        <v>201</v>
      </c>
      <c r="K17" s="101">
        <v>40652</v>
      </c>
      <c r="L17" s="101">
        <v>40652</v>
      </c>
      <c r="M17" s="101">
        <v>0</v>
      </c>
    </row>
    <row r="18" spans="1:13" s="1" customFormat="1" ht="48" customHeight="1">
      <c r="A18" s="92">
        <v>801</v>
      </c>
      <c r="B18" s="92">
        <v>80110</v>
      </c>
      <c r="C18" s="93" t="s">
        <v>80</v>
      </c>
      <c r="D18" s="94">
        <v>0</v>
      </c>
      <c r="E18" s="95" t="s">
        <v>238</v>
      </c>
      <c r="F18" s="95" t="s">
        <v>201</v>
      </c>
      <c r="G18" s="94">
        <v>19161</v>
      </c>
      <c r="H18" s="94"/>
      <c r="I18" s="95"/>
      <c r="J18" s="95"/>
      <c r="K18" s="94"/>
      <c r="L18" s="94"/>
      <c r="M18" s="94"/>
    </row>
    <row r="19" spans="1:13" ht="48" customHeight="1">
      <c r="A19" s="92"/>
      <c r="B19" s="99">
        <v>80110</v>
      </c>
      <c r="C19" s="100" t="s">
        <v>91</v>
      </c>
      <c r="D19" s="94"/>
      <c r="E19" s="95"/>
      <c r="F19" s="95"/>
      <c r="G19" s="94"/>
      <c r="H19" s="101">
        <v>0</v>
      </c>
      <c r="I19" s="102" t="s">
        <v>238</v>
      </c>
      <c r="J19" s="102" t="s">
        <v>201</v>
      </c>
      <c r="K19" s="101">
        <v>19161</v>
      </c>
      <c r="L19" s="101">
        <v>19161</v>
      </c>
      <c r="M19" s="101">
        <v>0</v>
      </c>
    </row>
    <row r="20" spans="1:13" s="1" customFormat="1" ht="48" customHeight="1">
      <c r="A20" s="92">
        <v>801</v>
      </c>
      <c r="B20" s="92">
        <v>80150</v>
      </c>
      <c r="C20" s="93" t="s">
        <v>80</v>
      </c>
      <c r="D20" s="94">
        <v>0</v>
      </c>
      <c r="E20" s="95" t="s">
        <v>239</v>
      </c>
      <c r="F20" s="95" t="s">
        <v>201</v>
      </c>
      <c r="G20" s="94">
        <v>225</v>
      </c>
      <c r="H20" s="94"/>
      <c r="I20" s="95"/>
      <c r="J20" s="95"/>
      <c r="K20" s="94"/>
      <c r="L20" s="94"/>
      <c r="M20" s="94"/>
    </row>
    <row r="21" spans="1:13" ht="65.25" customHeight="1">
      <c r="A21" s="92" t="s">
        <v>124</v>
      </c>
      <c r="B21" s="99">
        <v>80150</v>
      </c>
      <c r="C21" s="100" t="s">
        <v>240</v>
      </c>
      <c r="D21" s="94"/>
      <c r="E21" s="95"/>
      <c r="F21" s="95"/>
      <c r="G21" s="94"/>
      <c r="H21" s="101">
        <v>0</v>
      </c>
      <c r="I21" s="102" t="s">
        <v>239</v>
      </c>
      <c r="J21" s="102" t="s">
        <v>201</v>
      </c>
      <c r="K21" s="101">
        <v>225</v>
      </c>
      <c r="L21" s="101">
        <v>225</v>
      </c>
      <c r="M21" s="101">
        <v>0</v>
      </c>
    </row>
    <row r="22" spans="1:13" s="1" customFormat="1" ht="65.25" customHeight="1">
      <c r="A22" s="92">
        <v>852</v>
      </c>
      <c r="B22" s="92">
        <v>85212</v>
      </c>
      <c r="C22" s="93" t="s">
        <v>80</v>
      </c>
      <c r="D22" s="94">
        <v>2135000</v>
      </c>
      <c r="E22" s="95" t="s">
        <v>201</v>
      </c>
      <c r="F22" s="95" t="s">
        <v>201</v>
      </c>
      <c r="G22" s="94">
        <v>2135000</v>
      </c>
      <c r="H22" s="94"/>
      <c r="I22" s="95"/>
      <c r="J22" s="95"/>
      <c r="K22" s="94"/>
      <c r="L22" s="94"/>
      <c r="M22" s="94"/>
    </row>
    <row r="23" spans="1:13" ht="62.25" customHeight="1">
      <c r="A23" s="92" t="s">
        <v>124</v>
      </c>
      <c r="B23" s="99">
        <v>85212</v>
      </c>
      <c r="C23" s="104" t="s">
        <v>139</v>
      </c>
      <c r="D23" s="94"/>
      <c r="E23" s="95"/>
      <c r="F23" s="95"/>
      <c r="G23" s="94"/>
      <c r="H23" s="101">
        <v>2135000</v>
      </c>
      <c r="I23" s="102" t="s">
        <v>201</v>
      </c>
      <c r="J23" s="102" t="s">
        <v>201</v>
      </c>
      <c r="K23" s="101">
        <v>2135000</v>
      </c>
      <c r="L23" s="101">
        <v>2135000</v>
      </c>
      <c r="M23" s="101">
        <v>0</v>
      </c>
    </row>
    <row r="24" spans="1:13" s="1" customFormat="1" ht="66.75" customHeight="1">
      <c r="A24" s="92">
        <v>852</v>
      </c>
      <c r="B24" s="92">
        <v>85213</v>
      </c>
      <c r="C24" s="93" t="s">
        <v>80</v>
      </c>
      <c r="D24" s="94">
        <v>11600</v>
      </c>
      <c r="E24" s="95" t="s">
        <v>201</v>
      </c>
      <c r="F24" s="95" t="s">
        <v>201</v>
      </c>
      <c r="G24" s="94">
        <v>11600</v>
      </c>
      <c r="H24" s="94"/>
      <c r="I24" s="95"/>
      <c r="J24" s="95"/>
      <c r="K24" s="94"/>
      <c r="L24" s="94"/>
      <c r="M24" s="94"/>
    </row>
    <row r="25" spans="1:13" ht="66.75" customHeight="1">
      <c r="A25" s="92" t="s">
        <v>124</v>
      </c>
      <c r="B25" s="99">
        <v>85213</v>
      </c>
      <c r="C25" s="105" t="s">
        <v>140</v>
      </c>
      <c r="D25" s="94"/>
      <c r="E25" s="95"/>
      <c r="F25" s="95"/>
      <c r="G25" s="94"/>
      <c r="H25" s="101">
        <v>11600</v>
      </c>
      <c r="I25" s="102" t="s">
        <v>201</v>
      </c>
      <c r="J25" s="102" t="s">
        <v>201</v>
      </c>
      <c r="K25" s="101">
        <v>11600</v>
      </c>
      <c r="L25" s="101">
        <v>11600</v>
      </c>
      <c r="M25" s="101">
        <v>0</v>
      </c>
    </row>
    <row r="26" spans="1:13" s="1" customFormat="1" ht="61.5" customHeight="1">
      <c r="A26" s="92">
        <v>852</v>
      </c>
      <c r="B26" s="92">
        <v>85215</v>
      </c>
      <c r="C26" s="93" t="s">
        <v>80</v>
      </c>
      <c r="D26" s="94">
        <v>501.9</v>
      </c>
      <c r="E26" s="95" t="s">
        <v>201</v>
      </c>
      <c r="F26" s="95" t="s">
        <v>201</v>
      </c>
      <c r="G26" s="94">
        <v>501.9</v>
      </c>
      <c r="H26" s="94"/>
      <c r="I26" s="95"/>
      <c r="J26" s="95"/>
      <c r="K26" s="94"/>
      <c r="L26" s="94"/>
      <c r="M26" s="94"/>
    </row>
    <row r="27" spans="1:13" ht="35.25" customHeight="1">
      <c r="A27" s="92" t="s">
        <v>124</v>
      </c>
      <c r="B27" s="99">
        <v>85215</v>
      </c>
      <c r="C27" s="105" t="s">
        <v>206</v>
      </c>
      <c r="D27" s="94"/>
      <c r="E27" s="95"/>
      <c r="F27" s="95"/>
      <c r="G27" s="94"/>
      <c r="H27" s="101">
        <v>501.9</v>
      </c>
      <c r="I27" s="102" t="s">
        <v>201</v>
      </c>
      <c r="J27" s="102" t="s">
        <v>201</v>
      </c>
      <c r="K27" s="101">
        <v>501.9</v>
      </c>
      <c r="L27" s="101">
        <v>501.9</v>
      </c>
      <c r="M27" s="101">
        <v>0</v>
      </c>
    </row>
    <row r="28" spans="1:13" s="1" customFormat="1" ht="58.5" customHeight="1">
      <c r="A28" s="92">
        <v>852</v>
      </c>
      <c r="B28" s="92">
        <v>85228</v>
      </c>
      <c r="C28" s="93" t="s">
        <v>80</v>
      </c>
      <c r="D28" s="94">
        <v>57000</v>
      </c>
      <c r="E28" s="95" t="s">
        <v>201</v>
      </c>
      <c r="F28" s="95" t="s">
        <v>227</v>
      </c>
      <c r="G28" s="94">
        <v>16700</v>
      </c>
      <c r="H28" s="94"/>
      <c r="I28" s="95"/>
      <c r="J28" s="95"/>
      <c r="K28" s="94"/>
      <c r="L28" s="94"/>
      <c r="M28" s="94"/>
    </row>
    <row r="29" spans="1:13" ht="42" customHeight="1">
      <c r="A29" s="92" t="s">
        <v>124</v>
      </c>
      <c r="B29" s="99">
        <v>85228</v>
      </c>
      <c r="C29" s="105" t="s">
        <v>93</v>
      </c>
      <c r="D29" s="101"/>
      <c r="E29" s="102"/>
      <c r="F29" s="102"/>
      <c r="G29" s="101"/>
      <c r="H29" s="101">
        <v>57000</v>
      </c>
      <c r="I29" s="102" t="s">
        <v>201</v>
      </c>
      <c r="J29" s="102" t="s">
        <v>227</v>
      </c>
      <c r="K29" s="101">
        <v>16700</v>
      </c>
      <c r="L29" s="101">
        <v>16700</v>
      </c>
      <c r="M29" s="101">
        <v>0</v>
      </c>
    </row>
    <row r="30" spans="1:13" s="1" customFormat="1" ht="58.5" customHeight="1">
      <c r="A30" s="92">
        <v>852</v>
      </c>
      <c r="B30" s="92">
        <v>85295</v>
      </c>
      <c r="C30" s="93" t="s">
        <v>80</v>
      </c>
      <c r="D30" s="94">
        <v>1477</v>
      </c>
      <c r="E30" s="95" t="s">
        <v>201</v>
      </c>
      <c r="F30" s="95" t="s">
        <v>201</v>
      </c>
      <c r="G30" s="94">
        <v>1477</v>
      </c>
      <c r="H30" s="94"/>
      <c r="I30" s="95"/>
      <c r="J30" s="95"/>
      <c r="K30" s="94"/>
      <c r="L30" s="94"/>
      <c r="M30" s="94"/>
    </row>
    <row r="31" spans="1:13" ht="42" customHeight="1">
      <c r="A31" s="92" t="s">
        <v>124</v>
      </c>
      <c r="B31" s="99">
        <v>85295</v>
      </c>
      <c r="C31" s="105" t="s">
        <v>94</v>
      </c>
      <c r="D31" s="101"/>
      <c r="E31" s="102"/>
      <c r="F31" s="102"/>
      <c r="G31" s="101"/>
      <c r="H31" s="101">
        <v>1477</v>
      </c>
      <c r="I31" s="102" t="s">
        <v>201</v>
      </c>
      <c r="J31" s="102" t="s">
        <v>201</v>
      </c>
      <c r="K31" s="101">
        <v>1477</v>
      </c>
      <c r="L31" s="101">
        <v>1477</v>
      </c>
      <c r="M31" s="101">
        <v>0</v>
      </c>
    </row>
    <row r="32" spans="1:13" ht="33" customHeight="1">
      <c r="A32" s="202" t="s">
        <v>1</v>
      </c>
      <c r="B32" s="203"/>
      <c r="C32" s="204"/>
      <c r="D32" s="106">
        <f>SUM(D8,D10,D12,D14,D16,D18,D20,D22,D24,D26,D28,D30)</f>
        <v>2392385.87</v>
      </c>
      <c r="E32" s="109" t="s">
        <v>232</v>
      </c>
      <c r="F32" s="107" t="s">
        <v>227</v>
      </c>
      <c r="G32" s="106">
        <f>SUM(G8,G10,G12,G14,G16,G18,G20,G22,G24,G26,G28,G30)</f>
        <v>2412123.87</v>
      </c>
      <c r="H32" s="108">
        <f>SUM(H9,H11,H13,H15,H17,H19,H21,H23,H25,H27,H29,H31)</f>
        <v>2392385.87</v>
      </c>
      <c r="I32" s="109" t="s">
        <v>232</v>
      </c>
      <c r="J32" s="109" t="s">
        <v>227</v>
      </c>
      <c r="K32" s="108">
        <f>SUM(K9,K11,K13,K15,K17,K19,K21,K23,K25,K27,K29,K31)</f>
        <v>2412123.87</v>
      </c>
      <c r="L32" s="108">
        <f>SUM(L9,L11,L13,L15,L17,L19,L21,L23,L25,L27,L29,L31)</f>
        <v>2412123.87</v>
      </c>
      <c r="M32" s="108">
        <f>SUM(M9,M11,M13,M15,M17,M19,M21,M23,M25,M27,M29,M31)</f>
        <v>0</v>
      </c>
    </row>
    <row r="34" ht="12.75">
      <c r="A34" s="4"/>
    </row>
  </sheetData>
  <sheetProtection/>
  <mergeCells count="15">
    <mergeCell ref="F5:F6"/>
    <mergeCell ref="I5:I6"/>
    <mergeCell ref="J5:J6"/>
    <mergeCell ref="K5:K6"/>
    <mergeCell ref="A1:M2"/>
    <mergeCell ref="A32:C32"/>
    <mergeCell ref="A3:M3"/>
    <mergeCell ref="A5:A6"/>
    <mergeCell ref="B5:B6"/>
    <mergeCell ref="C5:C6"/>
    <mergeCell ref="D5:D6"/>
    <mergeCell ref="H5:H6"/>
    <mergeCell ref="L5:M5"/>
    <mergeCell ref="G5:G6"/>
    <mergeCell ref="E5:E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Q67"/>
  <sheetViews>
    <sheetView workbookViewId="0" topLeftCell="A1">
      <selection activeCell="F1" sqref="F1:P1"/>
    </sheetView>
  </sheetViews>
  <sheetFormatPr defaultColWidth="9.140625" defaultRowHeight="12.75"/>
  <cols>
    <col min="1" max="1" width="3.28125" style="2" customWidth="1"/>
    <col min="2" max="2" width="5.421875" style="2" customWidth="1"/>
    <col min="3" max="3" width="7.7109375" style="2" customWidth="1"/>
    <col min="4" max="4" width="14.57421875" style="2" customWidth="1"/>
    <col min="5" max="5" width="12.8515625" style="2" customWidth="1"/>
    <col min="6" max="6" width="14.57421875" style="2" customWidth="1"/>
    <col min="7" max="7" width="13.57421875" style="2" customWidth="1"/>
    <col min="8" max="8" width="12.57421875" style="2" customWidth="1"/>
    <col min="9" max="9" width="13.140625" style="2" customWidth="1"/>
    <col min="10" max="10" width="11.140625" style="2" customWidth="1"/>
    <col min="11" max="11" width="11.8515625" style="2" customWidth="1"/>
    <col min="12" max="12" width="0.85546875" style="2" hidden="1" customWidth="1"/>
    <col min="13" max="15" width="9.140625" style="2" hidden="1" customWidth="1"/>
    <col min="16" max="16" width="9.57421875" style="2" customWidth="1"/>
    <col min="17" max="16384" width="9.140625" style="2" customWidth="1"/>
  </cols>
  <sheetData>
    <row r="1" spans="6:16" ht="26.25" customHeight="1">
      <c r="F1" s="217" t="s">
        <v>260</v>
      </c>
      <c r="G1" s="217"/>
      <c r="H1" s="217"/>
      <c r="I1" s="217"/>
      <c r="J1" s="186"/>
      <c r="K1" s="186"/>
      <c r="L1" s="186"/>
      <c r="M1" s="186"/>
      <c r="N1" s="186"/>
      <c r="O1" s="186"/>
      <c r="P1" s="186"/>
    </row>
    <row r="2" ht="18.75" customHeight="1">
      <c r="I2" s="22" t="s">
        <v>214</v>
      </c>
    </row>
    <row r="3" ht="6.75" customHeight="1"/>
    <row r="4" spans="1:11" ht="54" customHeight="1">
      <c r="A4" s="224" t="s">
        <v>215</v>
      </c>
      <c r="B4" s="224"/>
      <c r="C4" s="224"/>
      <c r="D4" s="224"/>
      <c r="E4" s="224"/>
      <c r="F4" s="224"/>
      <c r="G4" s="224"/>
      <c r="H4" s="224"/>
      <c r="I4" s="224"/>
      <c r="J4" s="224"/>
      <c r="K4" s="224"/>
    </row>
    <row r="5" spans="1:11" ht="10.5" customHeight="1">
      <c r="A5" s="29"/>
      <c r="B5" s="29"/>
      <c r="C5" s="29"/>
      <c r="D5" s="29"/>
      <c r="E5" s="29"/>
      <c r="F5" s="29"/>
      <c r="G5" s="29"/>
      <c r="H5" s="29"/>
      <c r="I5" s="29"/>
      <c r="J5" s="29"/>
      <c r="K5" s="27"/>
    </row>
    <row r="6" spans="1:16" s="30" customFormat="1" ht="19.5" customHeight="1">
      <c r="A6" s="214" t="s">
        <v>11</v>
      </c>
      <c r="B6" s="214" t="s">
        <v>0</v>
      </c>
      <c r="C6" s="214" t="s">
        <v>62</v>
      </c>
      <c r="D6" s="215" t="s">
        <v>77</v>
      </c>
      <c r="E6" s="215" t="s">
        <v>63</v>
      </c>
      <c r="F6" s="215" t="s">
        <v>64</v>
      </c>
      <c r="G6" s="215"/>
      <c r="H6" s="215"/>
      <c r="I6" s="215"/>
      <c r="J6" s="215"/>
      <c r="K6" s="215" t="s">
        <v>65</v>
      </c>
      <c r="L6" s="142"/>
      <c r="M6" s="142"/>
      <c r="N6" s="142"/>
      <c r="O6" s="142"/>
      <c r="P6" s="222" t="s">
        <v>212</v>
      </c>
    </row>
    <row r="7" spans="1:16" s="30" customFormat="1" ht="19.5" customHeight="1">
      <c r="A7" s="214"/>
      <c r="B7" s="214"/>
      <c r="C7" s="214"/>
      <c r="D7" s="215"/>
      <c r="E7" s="215"/>
      <c r="F7" s="215" t="s">
        <v>156</v>
      </c>
      <c r="G7" s="215" t="s">
        <v>66</v>
      </c>
      <c r="H7" s="215"/>
      <c r="I7" s="215"/>
      <c r="J7" s="215"/>
      <c r="K7" s="215"/>
      <c r="L7" s="142"/>
      <c r="M7" s="142"/>
      <c r="N7" s="142"/>
      <c r="O7" s="142"/>
      <c r="P7" s="223"/>
    </row>
    <row r="8" spans="1:16" s="30" customFormat="1" ht="29.25" customHeight="1">
      <c r="A8" s="214"/>
      <c r="B8" s="214"/>
      <c r="C8" s="214"/>
      <c r="D8" s="215"/>
      <c r="E8" s="215"/>
      <c r="F8" s="215"/>
      <c r="G8" s="215" t="s">
        <v>67</v>
      </c>
      <c r="H8" s="215" t="s">
        <v>68</v>
      </c>
      <c r="I8" s="215" t="s">
        <v>69</v>
      </c>
      <c r="J8" s="215" t="s">
        <v>70</v>
      </c>
      <c r="K8" s="215"/>
      <c r="L8" s="142"/>
      <c r="M8" s="142"/>
      <c r="N8" s="142"/>
      <c r="O8" s="142"/>
      <c r="P8" s="223"/>
    </row>
    <row r="9" spans="1:16" s="30" customFormat="1" ht="19.5" customHeight="1">
      <c r="A9" s="214"/>
      <c r="B9" s="214"/>
      <c r="C9" s="214"/>
      <c r="D9" s="215"/>
      <c r="E9" s="215"/>
      <c r="F9" s="215"/>
      <c r="G9" s="215"/>
      <c r="H9" s="215"/>
      <c r="I9" s="215"/>
      <c r="J9" s="215"/>
      <c r="K9" s="215"/>
      <c r="L9" s="142"/>
      <c r="M9" s="142"/>
      <c r="N9" s="142"/>
      <c r="O9" s="142"/>
      <c r="P9" s="223"/>
    </row>
    <row r="10" spans="1:16" s="30" customFormat="1" ht="19.5" customHeight="1">
      <c r="A10" s="214"/>
      <c r="B10" s="214"/>
      <c r="C10" s="214"/>
      <c r="D10" s="215"/>
      <c r="E10" s="215"/>
      <c r="F10" s="215"/>
      <c r="G10" s="215"/>
      <c r="H10" s="215"/>
      <c r="I10" s="215"/>
      <c r="J10" s="215"/>
      <c r="K10" s="215"/>
      <c r="L10" s="142"/>
      <c r="M10" s="142"/>
      <c r="N10" s="142"/>
      <c r="O10" s="142"/>
      <c r="P10" s="223"/>
    </row>
    <row r="11" spans="1:16" ht="22.5" customHeight="1">
      <c r="A11" s="41">
        <v>1</v>
      </c>
      <c r="B11" s="41">
        <v>2</v>
      </c>
      <c r="C11" s="41">
        <v>3</v>
      </c>
      <c r="D11" s="41">
        <v>5</v>
      </c>
      <c r="E11" s="41">
        <v>6</v>
      </c>
      <c r="F11" s="41">
        <v>7</v>
      </c>
      <c r="G11" s="41">
        <v>8</v>
      </c>
      <c r="H11" s="41">
        <v>9</v>
      </c>
      <c r="I11" s="41">
        <v>10</v>
      </c>
      <c r="J11" s="41">
        <v>11</v>
      </c>
      <c r="K11" s="41">
        <v>12</v>
      </c>
      <c r="P11" s="136">
        <v>13</v>
      </c>
    </row>
    <row r="12" spans="1:16" ht="72" customHeight="1">
      <c r="A12" s="151" t="s">
        <v>14</v>
      </c>
      <c r="B12" s="152" t="s">
        <v>79</v>
      </c>
      <c r="C12" s="152" t="s">
        <v>97</v>
      </c>
      <c r="D12" s="153" t="s">
        <v>157</v>
      </c>
      <c r="E12" s="154">
        <f aca="true" t="shared" si="0" ref="E12:E47">SUM(F12)</f>
        <v>18500</v>
      </c>
      <c r="F12" s="154">
        <f>SUM(G12:H12,J12)</f>
        <v>18500</v>
      </c>
      <c r="G12" s="154">
        <v>18500</v>
      </c>
      <c r="H12" s="154"/>
      <c r="I12" s="155" t="s">
        <v>71</v>
      </c>
      <c r="J12" s="154"/>
      <c r="K12" s="156" t="s">
        <v>125</v>
      </c>
      <c r="L12" s="157"/>
      <c r="M12" s="157"/>
      <c r="N12" s="158"/>
      <c r="O12" s="157"/>
      <c r="P12" s="159" t="s">
        <v>222</v>
      </c>
    </row>
    <row r="13" spans="1:16" ht="74.25" customHeight="1">
      <c r="A13" s="151" t="s">
        <v>16</v>
      </c>
      <c r="B13" s="152" t="s">
        <v>124</v>
      </c>
      <c r="C13" s="152" t="s">
        <v>124</v>
      </c>
      <c r="D13" s="153" t="s">
        <v>158</v>
      </c>
      <c r="E13" s="154">
        <f t="shared" si="0"/>
        <v>0</v>
      </c>
      <c r="F13" s="154">
        <f>SUM(G13:H13,J13)</f>
        <v>0</v>
      </c>
      <c r="G13" s="154">
        <v>0</v>
      </c>
      <c r="H13" s="154"/>
      <c r="I13" s="160" t="s">
        <v>71</v>
      </c>
      <c r="J13" s="154"/>
      <c r="K13" s="156" t="s">
        <v>125</v>
      </c>
      <c r="L13" s="157"/>
      <c r="M13" s="157"/>
      <c r="N13" s="157"/>
      <c r="O13" s="157"/>
      <c r="P13" s="159" t="s">
        <v>225</v>
      </c>
    </row>
    <row r="14" spans="1:16" s="47" customFormat="1" ht="50.25" customHeight="1">
      <c r="A14" s="218" t="s">
        <v>127</v>
      </c>
      <c r="B14" s="219"/>
      <c r="C14" s="219"/>
      <c r="D14" s="219"/>
      <c r="E14" s="34">
        <f t="shared" si="0"/>
        <v>18500</v>
      </c>
      <c r="F14" s="34">
        <f>SUM(G14:H14,I14,J14)</f>
        <v>18500</v>
      </c>
      <c r="G14" s="34">
        <f>SUM(G12:G13)</f>
        <v>18500</v>
      </c>
      <c r="H14" s="34">
        <f>SUM(H12:H13)</f>
        <v>0</v>
      </c>
      <c r="I14" s="50"/>
      <c r="J14" s="34">
        <f>SUM(J12:J13)</f>
        <v>0</v>
      </c>
      <c r="K14" s="51"/>
      <c r="P14" s="140" t="s">
        <v>224</v>
      </c>
    </row>
    <row r="15" spans="1:16" s="47" customFormat="1" ht="89.25" customHeight="1">
      <c r="A15" s="45" t="s">
        <v>18</v>
      </c>
      <c r="B15" s="32" t="s">
        <v>84</v>
      </c>
      <c r="C15" s="32" t="s">
        <v>86</v>
      </c>
      <c r="D15" s="31" t="s">
        <v>179</v>
      </c>
      <c r="E15" s="35">
        <f t="shared" si="0"/>
        <v>120000</v>
      </c>
      <c r="F15" s="35">
        <f>SUM(G15:H15,J15)</f>
        <v>120000</v>
      </c>
      <c r="G15" s="35">
        <v>120000</v>
      </c>
      <c r="H15" s="35"/>
      <c r="I15" s="49" t="s">
        <v>71</v>
      </c>
      <c r="J15" s="35"/>
      <c r="K15" s="48" t="s">
        <v>125</v>
      </c>
      <c r="P15" s="138"/>
    </row>
    <row r="16" spans="1:16" ht="86.25" customHeight="1">
      <c r="A16" s="38" t="s">
        <v>26</v>
      </c>
      <c r="B16" s="32" t="s">
        <v>124</v>
      </c>
      <c r="C16" s="32" t="s">
        <v>124</v>
      </c>
      <c r="D16" s="31" t="s">
        <v>170</v>
      </c>
      <c r="E16" s="35">
        <f t="shared" si="0"/>
        <v>150000</v>
      </c>
      <c r="F16" s="35">
        <f aca="true" t="shared" si="1" ref="F16:F25">SUM(G16:H16,J16)</f>
        <v>150000</v>
      </c>
      <c r="G16" s="35">
        <v>150000</v>
      </c>
      <c r="H16" s="35"/>
      <c r="I16" s="49" t="s">
        <v>71</v>
      </c>
      <c r="J16" s="35"/>
      <c r="K16" s="48" t="s">
        <v>125</v>
      </c>
      <c r="P16" s="137"/>
    </row>
    <row r="17" spans="1:17" ht="84" customHeight="1">
      <c r="A17" s="161" t="s">
        <v>29</v>
      </c>
      <c r="B17" s="152" t="s">
        <v>124</v>
      </c>
      <c r="C17" s="152" t="s">
        <v>124</v>
      </c>
      <c r="D17" s="162" t="s">
        <v>217</v>
      </c>
      <c r="E17" s="154">
        <f t="shared" si="0"/>
        <v>150000</v>
      </c>
      <c r="F17" s="154">
        <f t="shared" si="1"/>
        <v>150000</v>
      </c>
      <c r="G17" s="154">
        <v>150000</v>
      </c>
      <c r="H17" s="154"/>
      <c r="I17" s="160" t="s">
        <v>71</v>
      </c>
      <c r="J17" s="154"/>
      <c r="K17" s="156" t="s">
        <v>125</v>
      </c>
      <c r="L17" s="157"/>
      <c r="M17" s="157"/>
      <c r="N17" s="157"/>
      <c r="O17" s="157"/>
      <c r="P17" s="169" t="s">
        <v>226</v>
      </c>
      <c r="Q17" s="22"/>
    </row>
    <row r="18" spans="1:16" ht="63" customHeight="1">
      <c r="A18" s="161" t="s">
        <v>32</v>
      </c>
      <c r="B18" s="152" t="s">
        <v>124</v>
      </c>
      <c r="C18" s="152" t="s">
        <v>124</v>
      </c>
      <c r="D18" s="162" t="s">
        <v>159</v>
      </c>
      <c r="E18" s="154">
        <f t="shared" si="0"/>
        <v>338118</v>
      </c>
      <c r="F18" s="163">
        <v>338118</v>
      </c>
      <c r="G18" s="154">
        <v>168118</v>
      </c>
      <c r="H18" s="154"/>
      <c r="I18" s="164" t="s">
        <v>216</v>
      </c>
      <c r="J18" s="154"/>
      <c r="K18" s="156" t="s">
        <v>125</v>
      </c>
      <c r="L18" s="157"/>
      <c r="M18" s="157"/>
      <c r="N18" s="157"/>
      <c r="O18" s="157"/>
      <c r="P18" s="159" t="s">
        <v>223</v>
      </c>
    </row>
    <row r="19" spans="1:16" ht="69.75" customHeight="1">
      <c r="A19" s="38" t="s">
        <v>35</v>
      </c>
      <c r="B19" s="32" t="s">
        <v>124</v>
      </c>
      <c r="C19" s="32" t="s">
        <v>124</v>
      </c>
      <c r="D19" s="31" t="s">
        <v>160</v>
      </c>
      <c r="E19" s="35">
        <f t="shared" si="0"/>
        <v>200000</v>
      </c>
      <c r="F19" s="35">
        <f t="shared" si="1"/>
        <v>200000</v>
      </c>
      <c r="G19" s="35">
        <v>200000</v>
      </c>
      <c r="H19" s="35"/>
      <c r="I19" s="49" t="s">
        <v>71</v>
      </c>
      <c r="J19" s="35"/>
      <c r="K19" s="48" t="s">
        <v>125</v>
      </c>
      <c r="P19" s="137"/>
    </row>
    <row r="20" spans="1:16" ht="77.25" customHeight="1">
      <c r="A20" s="61" t="s">
        <v>38</v>
      </c>
      <c r="B20" s="55" t="s">
        <v>124</v>
      </c>
      <c r="C20" s="55" t="s">
        <v>124</v>
      </c>
      <c r="D20" s="79" t="s">
        <v>146</v>
      </c>
      <c r="E20" s="54">
        <f t="shared" si="0"/>
        <v>120000</v>
      </c>
      <c r="F20" s="54">
        <f t="shared" si="1"/>
        <v>120000</v>
      </c>
      <c r="G20" s="54">
        <v>120000</v>
      </c>
      <c r="H20" s="54"/>
      <c r="I20" s="56" t="s">
        <v>71</v>
      </c>
      <c r="J20" s="54"/>
      <c r="K20" s="57" t="s">
        <v>125</v>
      </c>
      <c r="P20" s="137"/>
    </row>
    <row r="21" spans="1:16" s="24" customFormat="1" ht="77.25" customHeight="1">
      <c r="A21" s="161" t="s">
        <v>100</v>
      </c>
      <c r="B21" s="152" t="s">
        <v>124</v>
      </c>
      <c r="C21" s="152" t="s">
        <v>124</v>
      </c>
      <c r="D21" s="162" t="s">
        <v>184</v>
      </c>
      <c r="E21" s="154">
        <f t="shared" si="0"/>
        <v>200000</v>
      </c>
      <c r="F21" s="154">
        <f t="shared" si="1"/>
        <v>200000</v>
      </c>
      <c r="G21" s="154">
        <v>200000</v>
      </c>
      <c r="H21" s="154"/>
      <c r="I21" s="160" t="s">
        <v>71</v>
      </c>
      <c r="J21" s="154"/>
      <c r="K21" s="156" t="s">
        <v>125</v>
      </c>
      <c r="L21" s="165"/>
      <c r="M21" s="165"/>
      <c r="N21" s="165"/>
      <c r="O21" s="165"/>
      <c r="P21" s="159" t="s">
        <v>219</v>
      </c>
    </row>
    <row r="22" spans="1:16" s="22" customFormat="1" ht="66" customHeight="1">
      <c r="A22" s="67" t="s">
        <v>101</v>
      </c>
      <c r="B22" s="67" t="s">
        <v>124</v>
      </c>
      <c r="C22" s="67" t="s">
        <v>124</v>
      </c>
      <c r="D22" s="80" t="s">
        <v>161</v>
      </c>
      <c r="E22" s="65">
        <f t="shared" si="0"/>
        <v>100000</v>
      </c>
      <c r="F22" s="65">
        <f t="shared" si="1"/>
        <v>100000</v>
      </c>
      <c r="G22" s="68">
        <v>100000</v>
      </c>
      <c r="H22" s="69"/>
      <c r="I22" s="70" t="s">
        <v>71</v>
      </c>
      <c r="J22" s="69"/>
      <c r="K22" s="71" t="s">
        <v>125</v>
      </c>
      <c r="P22" s="139"/>
    </row>
    <row r="23" spans="1:16" s="22" customFormat="1" ht="80.25" customHeight="1">
      <c r="A23" s="161" t="s">
        <v>102</v>
      </c>
      <c r="B23" s="161" t="s">
        <v>124</v>
      </c>
      <c r="C23" s="161" t="s">
        <v>124</v>
      </c>
      <c r="D23" s="162" t="s">
        <v>162</v>
      </c>
      <c r="E23" s="154">
        <f t="shared" si="0"/>
        <v>110000</v>
      </c>
      <c r="F23" s="154">
        <f t="shared" si="1"/>
        <v>110000</v>
      </c>
      <c r="G23" s="166">
        <v>110000</v>
      </c>
      <c r="H23" s="163"/>
      <c r="I23" s="160" t="s">
        <v>71</v>
      </c>
      <c r="J23" s="163"/>
      <c r="K23" s="167" t="s">
        <v>125</v>
      </c>
      <c r="L23" s="168"/>
      <c r="M23" s="168"/>
      <c r="N23" s="168"/>
      <c r="O23" s="168"/>
      <c r="P23" s="159" t="s">
        <v>218</v>
      </c>
    </row>
    <row r="24" spans="1:16" s="22" customFormat="1" ht="60.75" customHeight="1">
      <c r="A24" s="61" t="s">
        <v>103</v>
      </c>
      <c r="B24" s="61" t="s">
        <v>124</v>
      </c>
      <c r="C24" s="61" t="s">
        <v>124</v>
      </c>
      <c r="D24" s="79" t="s">
        <v>181</v>
      </c>
      <c r="E24" s="54">
        <f t="shared" si="0"/>
        <v>6000</v>
      </c>
      <c r="F24" s="54">
        <f t="shared" si="1"/>
        <v>6000</v>
      </c>
      <c r="G24" s="62">
        <v>6000</v>
      </c>
      <c r="H24" s="63"/>
      <c r="I24" s="56" t="s">
        <v>71</v>
      </c>
      <c r="J24" s="63"/>
      <c r="K24" s="64" t="s">
        <v>125</v>
      </c>
      <c r="P24" s="139"/>
    </row>
    <row r="25" spans="1:16" s="72" customFormat="1" ht="75.75" customHeight="1">
      <c r="A25" s="38" t="s">
        <v>104</v>
      </c>
      <c r="B25" s="38" t="s">
        <v>124</v>
      </c>
      <c r="C25" s="38" t="s">
        <v>124</v>
      </c>
      <c r="D25" s="79" t="s">
        <v>171</v>
      </c>
      <c r="E25" s="35">
        <f t="shared" si="0"/>
        <v>6000</v>
      </c>
      <c r="F25" s="35">
        <f t="shared" si="1"/>
        <v>6000</v>
      </c>
      <c r="G25" s="43">
        <v>6000</v>
      </c>
      <c r="H25" s="36"/>
      <c r="I25" s="49" t="s">
        <v>71</v>
      </c>
      <c r="J25" s="36"/>
      <c r="K25" s="52" t="s">
        <v>125</v>
      </c>
      <c r="P25" s="139"/>
    </row>
    <row r="26" spans="1:16" s="72" customFormat="1" ht="60.75" customHeight="1">
      <c r="A26" s="38" t="s">
        <v>105</v>
      </c>
      <c r="B26" s="38" t="s">
        <v>124</v>
      </c>
      <c r="C26" s="38" t="s">
        <v>124</v>
      </c>
      <c r="D26" s="79" t="s">
        <v>187</v>
      </c>
      <c r="E26" s="35">
        <f t="shared" si="0"/>
        <v>10000</v>
      </c>
      <c r="F26" s="35">
        <f>SUM(G26:H26,J26)</f>
        <v>10000</v>
      </c>
      <c r="G26" s="43">
        <v>10000</v>
      </c>
      <c r="H26" s="36"/>
      <c r="I26" s="49" t="s">
        <v>71</v>
      </c>
      <c r="J26" s="36"/>
      <c r="K26" s="52" t="s">
        <v>125</v>
      </c>
      <c r="P26" s="139"/>
    </row>
    <row r="27" spans="1:16" s="82" customFormat="1" ht="33" customHeight="1">
      <c r="A27" s="221" t="s">
        <v>126</v>
      </c>
      <c r="B27" s="221"/>
      <c r="C27" s="221"/>
      <c r="D27" s="221"/>
      <c r="E27" s="83">
        <f t="shared" si="0"/>
        <v>1340118</v>
      </c>
      <c r="F27" s="83">
        <f>SUM(G27:H27,I27,J27)</f>
        <v>1340118</v>
      </c>
      <c r="G27" s="83">
        <f>SUM(G15:G26)</f>
        <v>1340118</v>
      </c>
      <c r="H27" s="83">
        <f>SUM(H16:H22)</f>
        <v>0</v>
      </c>
      <c r="I27" s="84"/>
      <c r="J27" s="83">
        <f>SUM(J16:J21)</f>
        <v>0</v>
      </c>
      <c r="K27" s="81"/>
      <c r="P27" s="150" t="s">
        <v>220</v>
      </c>
    </row>
    <row r="28" spans="1:16" s="72" customFormat="1" ht="60.75" customHeight="1">
      <c r="A28" s="38" t="s">
        <v>106</v>
      </c>
      <c r="B28" s="38">
        <v>750</v>
      </c>
      <c r="C28" s="38">
        <v>75023</v>
      </c>
      <c r="D28" s="79" t="s">
        <v>163</v>
      </c>
      <c r="E28" s="35">
        <f t="shared" si="0"/>
        <v>117420</v>
      </c>
      <c r="F28" s="35">
        <f>SUM(G28:H28,J28)</f>
        <v>117420</v>
      </c>
      <c r="G28" s="43">
        <v>117420</v>
      </c>
      <c r="H28" s="36"/>
      <c r="I28" s="49" t="s">
        <v>71</v>
      </c>
      <c r="J28" s="36"/>
      <c r="K28" s="52" t="s">
        <v>125</v>
      </c>
      <c r="P28" s="139"/>
    </row>
    <row r="29" spans="1:16" s="72" customFormat="1" ht="88.5" customHeight="1">
      <c r="A29" s="38" t="s">
        <v>107</v>
      </c>
      <c r="B29" s="38" t="s">
        <v>124</v>
      </c>
      <c r="C29" s="38" t="s">
        <v>124</v>
      </c>
      <c r="D29" s="79" t="s">
        <v>164</v>
      </c>
      <c r="E29" s="35">
        <f t="shared" si="0"/>
        <v>100000</v>
      </c>
      <c r="F29" s="35">
        <f>SUM(G29:H29,J29)</f>
        <v>100000</v>
      </c>
      <c r="G29" s="43">
        <v>100000</v>
      </c>
      <c r="H29" s="36"/>
      <c r="I29" s="49" t="s">
        <v>71</v>
      </c>
      <c r="J29" s="36"/>
      <c r="K29" s="52" t="s">
        <v>125</v>
      </c>
      <c r="P29" s="139"/>
    </row>
    <row r="30" spans="1:16" s="72" customFormat="1" ht="88.5" customHeight="1">
      <c r="A30" s="161" t="s">
        <v>108</v>
      </c>
      <c r="B30" s="161" t="s">
        <v>124</v>
      </c>
      <c r="C30" s="161" t="s">
        <v>124</v>
      </c>
      <c r="D30" s="181" t="s">
        <v>247</v>
      </c>
      <c r="E30" s="154">
        <f t="shared" si="0"/>
        <v>105000</v>
      </c>
      <c r="F30" s="154">
        <f>SUM(G30:H30,J30)</f>
        <v>105000</v>
      </c>
      <c r="G30" s="166">
        <v>105000</v>
      </c>
      <c r="H30" s="163"/>
      <c r="I30" s="160" t="s">
        <v>71</v>
      </c>
      <c r="J30" s="163"/>
      <c r="K30" s="167" t="s">
        <v>125</v>
      </c>
      <c r="L30" s="182"/>
      <c r="M30" s="182"/>
      <c r="N30" s="182"/>
      <c r="O30" s="182"/>
      <c r="P30" s="159" t="s">
        <v>248</v>
      </c>
    </row>
    <row r="31" spans="1:16" s="82" customFormat="1" ht="33" customHeight="1">
      <c r="A31" s="221" t="s">
        <v>129</v>
      </c>
      <c r="B31" s="221"/>
      <c r="C31" s="221"/>
      <c r="D31" s="221"/>
      <c r="E31" s="83">
        <f t="shared" si="0"/>
        <v>322420</v>
      </c>
      <c r="F31" s="83">
        <f>SUM(G31:H31,I31,J31)</f>
        <v>322420</v>
      </c>
      <c r="G31" s="83">
        <f>SUM(G28:G30)</f>
        <v>322420</v>
      </c>
      <c r="H31" s="83">
        <f>SUM(H19:H25)</f>
        <v>0</v>
      </c>
      <c r="I31" s="84"/>
      <c r="J31" s="83">
        <f>SUM(J19:J24)</f>
        <v>0</v>
      </c>
      <c r="K31" s="81"/>
      <c r="P31" s="150" t="s">
        <v>248</v>
      </c>
    </row>
    <row r="32" spans="1:16" ht="66" customHeight="1">
      <c r="A32" s="38" t="s">
        <v>109</v>
      </c>
      <c r="B32" s="45">
        <v>754</v>
      </c>
      <c r="C32" s="45">
        <v>75412</v>
      </c>
      <c r="D32" s="85" t="s">
        <v>183</v>
      </c>
      <c r="E32" s="35">
        <f t="shared" si="0"/>
        <v>10000</v>
      </c>
      <c r="F32" s="35">
        <f aca="true" t="shared" si="2" ref="F32:F47">SUM(G32:H32,J32)</f>
        <v>10000</v>
      </c>
      <c r="G32" s="35">
        <v>10000</v>
      </c>
      <c r="H32" s="35"/>
      <c r="I32" s="49" t="s">
        <v>71</v>
      </c>
      <c r="J32" s="35"/>
      <c r="K32" s="48" t="s">
        <v>125</v>
      </c>
      <c r="P32" s="137"/>
    </row>
    <row r="33" spans="1:16" s="148" customFormat="1" ht="105" customHeight="1">
      <c r="A33" s="42" t="s">
        <v>110</v>
      </c>
      <c r="B33" s="42" t="s">
        <v>124</v>
      </c>
      <c r="C33" s="42" t="s">
        <v>124</v>
      </c>
      <c r="D33" s="144" t="s">
        <v>213</v>
      </c>
      <c r="E33" s="145">
        <f t="shared" si="0"/>
        <v>127000</v>
      </c>
      <c r="F33" s="145">
        <f>SUM(G33:H33,J33)</f>
        <v>127000</v>
      </c>
      <c r="G33" s="145">
        <v>127000</v>
      </c>
      <c r="H33" s="145"/>
      <c r="I33" s="146" t="s">
        <v>71</v>
      </c>
      <c r="J33" s="145"/>
      <c r="K33" s="147" t="s">
        <v>125</v>
      </c>
      <c r="P33" s="149"/>
    </row>
    <row r="34" spans="1:16" s="47" customFormat="1" ht="81" customHeight="1">
      <c r="A34" s="218" t="s">
        <v>128</v>
      </c>
      <c r="B34" s="219"/>
      <c r="C34" s="219"/>
      <c r="D34" s="219"/>
      <c r="E34" s="34">
        <f t="shared" si="0"/>
        <v>137000</v>
      </c>
      <c r="F34" s="34">
        <f t="shared" si="2"/>
        <v>137000</v>
      </c>
      <c r="G34" s="34">
        <f>SUM(G32:G33)</f>
        <v>137000</v>
      </c>
      <c r="H34" s="34">
        <f>SUM(H32:H33)</f>
        <v>0</v>
      </c>
      <c r="I34" s="50"/>
      <c r="J34" s="34">
        <f>SUM(J32:J33)</f>
        <v>0</v>
      </c>
      <c r="K34" s="51"/>
      <c r="P34" s="140"/>
    </row>
    <row r="35" spans="1:16" ht="103.5" customHeight="1">
      <c r="A35" s="38" t="s">
        <v>111</v>
      </c>
      <c r="B35" s="32" t="s">
        <v>89</v>
      </c>
      <c r="C35" s="32" t="s">
        <v>137</v>
      </c>
      <c r="D35" s="31" t="s">
        <v>165</v>
      </c>
      <c r="E35" s="35">
        <f t="shared" si="0"/>
        <v>50000</v>
      </c>
      <c r="F35" s="35">
        <f t="shared" si="2"/>
        <v>50000</v>
      </c>
      <c r="G35" s="35">
        <v>50000</v>
      </c>
      <c r="H35" s="35"/>
      <c r="I35" s="49" t="s">
        <v>71</v>
      </c>
      <c r="J35" s="35"/>
      <c r="K35" s="48" t="s">
        <v>125</v>
      </c>
      <c r="P35" s="137"/>
    </row>
    <row r="36" spans="1:16" ht="105" customHeight="1">
      <c r="A36" s="38" t="s">
        <v>112</v>
      </c>
      <c r="B36" s="32" t="s">
        <v>124</v>
      </c>
      <c r="C36" s="37" t="s">
        <v>124</v>
      </c>
      <c r="D36" s="31" t="s">
        <v>180</v>
      </c>
      <c r="E36" s="35">
        <f t="shared" si="0"/>
        <v>60000</v>
      </c>
      <c r="F36" s="35">
        <f t="shared" si="2"/>
        <v>60000</v>
      </c>
      <c r="G36" s="35">
        <v>60000</v>
      </c>
      <c r="H36" s="35"/>
      <c r="I36" s="49" t="s">
        <v>71</v>
      </c>
      <c r="J36" s="35"/>
      <c r="K36" s="48" t="s">
        <v>125</v>
      </c>
      <c r="P36" s="137"/>
    </row>
    <row r="37" spans="1:16" ht="84.75" customHeight="1">
      <c r="A37" s="161" t="s">
        <v>113</v>
      </c>
      <c r="B37" s="152" t="s">
        <v>124</v>
      </c>
      <c r="C37" s="170" t="s">
        <v>124</v>
      </c>
      <c r="D37" s="162" t="s">
        <v>221</v>
      </c>
      <c r="E37" s="154">
        <f t="shared" si="0"/>
        <v>350000</v>
      </c>
      <c r="F37" s="154">
        <f>SUM(G37:H37,J37)</f>
        <v>350000</v>
      </c>
      <c r="G37" s="154">
        <v>350000</v>
      </c>
      <c r="H37" s="154"/>
      <c r="I37" s="160" t="s">
        <v>71</v>
      </c>
      <c r="J37" s="154"/>
      <c r="K37" s="156" t="s">
        <v>125</v>
      </c>
      <c r="L37" s="157"/>
      <c r="M37" s="157"/>
      <c r="N37" s="157"/>
      <c r="O37" s="157"/>
      <c r="P37" s="159" t="s">
        <v>246</v>
      </c>
    </row>
    <row r="38" spans="1:16" s="47" customFormat="1" ht="63" customHeight="1">
      <c r="A38" s="218" t="s">
        <v>142</v>
      </c>
      <c r="B38" s="219"/>
      <c r="C38" s="219"/>
      <c r="D38" s="219"/>
      <c r="E38" s="34">
        <f t="shared" si="0"/>
        <v>460000</v>
      </c>
      <c r="F38" s="34">
        <f t="shared" si="2"/>
        <v>460000</v>
      </c>
      <c r="G38" s="34">
        <f>SUM(G35:G37)</f>
        <v>460000</v>
      </c>
      <c r="H38" s="34">
        <f>SUM(H35:H36)</f>
        <v>0</v>
      </c>
      <c r="I38" s="50" t="s">
        <v>71</v>
      </c>
      <c r="J38" s="34">
        <f>SUM(J35:J36)</f>
        <v>0</v>
      </c>
      <c r="K38" s="51"/>
      <c r="P38" s="140" t="s">
        <v>246</v>
      </c>
    </row>
    <row r="39" spans="1:16" s="47" customFormat="1" ht="81.75" customHeight="1">
      <c r="A39" s="38" t="s">
        <v>114</v>
      </c>
      <c r="B39" s="32" t="s">
        <v>92</v>
      </c>
      <c r="C39" s="37" t="s">
        <v>177</v>
      </c>
      <c r="D39" s="31" t="s">
        <v>185</v>
      </c>
      <c r="E39" s="35">
        <f t="shared" si="0"/>
        <v>4000</v>
      </c>
      <c r="F39" s="35">
        <f>SUM(G39:H39,J39)</f>
        <v>4000</v>
      </c>
      <c r="G39" s="35">
        <v>4000</v>
      </c>
      <c r="H39" s="35"/>
      <c r="I39" s="49" t="s">
        <v>71</v>
      </c>
      <c r="J39" s="35"/>
      <c r="K39" s="48" t="s">
        <v>125</v>
      </c>
      <c r="P39" s="138"/>
    </row>
    <row r="40" spans="1:16" s="47" customFormat="1" ht="49.5" customHeight="1">
      <c r="A40" s="218" t="s">
        <v>178</v>
      </c>
      <c r="B40" s="219"/>
      <c r="C40" s="219"/>
      <c r="D40" s="219"/>
      <c r="E40" s="34">
        <f t="shared" si="0"/>
        <v>4000</v>
      </c>
      <c r="F40" s="34">
        <f>SUM(G40:H40,J40)</f>
        <v>4000</v>
      </c>
      <c r="G40" s="34">
        <f>SUM(G39)</f>
        <v>4000</v>
      </c>
      <c r="H40" s="34">
        <f>SUM(H38:H39)</f>
        <v>0</v>
      </c>
      <c r="I40" s="50" t="s">
        <v>71</v>
      </c>
      <c r="J40" s="34">
        <f>SUM(J38:J39)</f>
        <v>0</v>
      </c>
      <c r="K40" s="51"/>
      <c r="P40" s="138"/>
    </row>
    <row r="41" spans="1:16" ht="82.5" customHeight="1">
      <c r="A41" s="38" t="s">
        <v>115</v>
      </c>
      <c r="B41" s="32" t="s">
        <v>95</v>
      </c>
      <c r="C41" s="32" t="s">
        <v>98</v>
      </c>
      <c r="D41" s="33" t="s">
        <v>147</v>
      </c>
      <c r="E41" s="35">
        <f t="shared" si="0"/>
        <v>40000</v>
      </c>
      <c r="F41" s="35">
        <f t="shared" si="2"/>
        <v>40000</v>
      </c>
      <c r="G41" s="35">
        <v>40000</v>
      </c>
      <c r="H41" s="35"/>
      <c r="I41" s="49" t="s">
        <v>71</v>
      </c>
      <c r="J41" s="35"/>
      <c r="K41" s="48" t="s">
        <v>125</v>
      </c>
      <c r="P41" s="137"/>
    </row>
    <row r="42" spans="1:16" ht="83.25" customHeight="1">
      <c r="A42" s="38" t="s">
        <v>116</v>
      </c>
      <c r="B42" s="32" t="s">
        <v>124</v>
      </c>
      <c r="C42" s="32" t="s">
        <v>124</v>
      </c>
      <c r="D42" s="33" t="s">
        <v>148</v>
      </c>
      <c r="E42" s="35">
        <f t="shared" si="0"/>
        <v>40000</v>
      </c>
      <c r="F42" s="35">
        <f t="shared" si="2"/>
        <v>40000</v>
      </c>
      <c r="G42" s="35">
        <v>40000</v>
      </c>
      <c r="H42" s="35"/>
      <c r="I42" s="49" t="s">
        <v>71</v>
      </c>
      <c r="J42" s="35"/>
      <c r="K42" s="48" t="s">
        <v>125</v>
      </c>
      <c r="P42" s="137"/>
    </row>
    <row r="43" spans="1:16" ht="92.25" customHeight="1">
      <c r="A43" s="38" t="s">
        <v>117</v>
      </c>
      <c r="B43" s="32" t="s">
        <v>124</v>
      </c>
      <c r="C43" s="32" t="s">
        <v>124</v>
      </c>
      <c r="D43" s="33" t="s">
        <v>149</v>
      </c>
      <c r="E43" s="35">
        <f t="shared" si="0"/>
        <v>40000</v>
      </c>
      <c r="F43" s="35">
        <f t="shared" si="2"/>
        <v>40000</v>
      </c>
      <c r="G43" s="35">
        <v>40000</v>
      </c>
      <c r="H43" s="35"/>
      <c r="I43" s="49" t="s">
        <v>71</v>
      </c>
      <c r="J43" s="35"/>
      <c r="K43" s="48" t="s">
        <v>125</v>
      </c>
      <c r="P43" s="137"/>
    </row>
    <row r="44" spans="1:16" ht="79.5" customHeight="1">
      <c r="A44" s="38" t="s">
        <v>118</v>
      </c>
      <c r="B44" s="32" t="s">
        <v>124</v>
      </c>
      <c r="C44" s="32" t="s">
        <v>124</v>
      </c>
      <c r="D44" s="33" t="s">
        <v>150</v>
      </c>
      <c r="E44" s="35">
        <f t="shared" si="0"/>
        <v>30000</v>
      </c>
      <c r="F44" s="35">
        <f t="shared" si="2"/>
        <v>30000</v>
      </c>
      <c r="G44" s="35">
        <v>30000</v>
      </c>
      <c r="H44" s="35"/>
      <c r="I44" s="49" t="s">
        <v>71</v>
      </c>
      <c r="J44" s="35"/>
      <c r="K44" s="48" t="s">
        <v>125</v>
      </c>
      <c r="P44" s="137"/>
    </row>
    <row r="45" spans="1:16" ht="108.75" customHeight="1">
      <c r="A45" s="38" t="s">
        <v>119</v>
      </c>
      <c r="B45" s="32" t="s">
        <v>124</v>
      </c>
      <c r="C45" s="32" t="s">
        <v>124</v>
      </c>
      <c r="D45" s="31" t="s">
        <v>172</v>
      </c>
      <c r="E45" s="35">
        <f t="shared" si="0"/>
        <v>50000</v>
      </c>
      <c r="F45" s="35">
        <f t="shared" si="2"/>
        <v>50000</v>
      </c>
      <c r="G45" s="35">
        <v>50000</v>
      </c>
      <c r="H45" s="35"/>
      <c r="I45" s="49" t="s">
        <v>71</v>
      </c>
      <c r="J45" s="35"/>
      <c r="K45" s="48" t="s">
        <v>125</v>
      </c>
      <c r="P45" s="137"/>
    </row>
    <row r="46" spans="1:16" ht="118.5" customHeight="1">
      <c r="A46" s="38" t="s">
        <v>120</v>
      </c>
      <c r="B46" s="32" t="s">
        <v>124</v>
      </c>
      <c r="C46" s="32" t="s">
        <v>124</v>
      </c>
      <c r="D46" s="31" t="s">
        <v>173</v>
      </c>
      <c r="E46" s="35">
        <f t="shared" si="0"/>
        <v>40000</v>
      </c>
      <c r="F46" s="35">
        <f t="shared" si="2"/>
        <v>40000</v>
      </c>
      <c r="G46" s="35">
        <v>40000</v>
      </c>
      <c r="H46" s="35"/>
      <c r="I46" s="49" t="s">
        <v>71</v>
      </c>
      <c r="J46" s="35"/>
      <c r="K46" s="48" t="s">
        <v>125</v>
      </c>
      <c r="P46" s="137"/>
    </row>
    <row r="47" spans="1:16" ht="73.5" customHeight="1">
      <c r="A47" s="38" t="s">
        <v>121</v>
      </c>
      <c r="B47" s="32" t="s">
        <v>124</v>
      </c>
      <c r="C47" s="32" t="s">
        <v>124</v>
      </c>
      <c r="D47" s="31" t="s">
        <v>151</v>
      </c>
      <c r="E47" s="35">
        <f t="shared" si="0"/>
        <v>40000</v>
      </c>
      <c r="F47" s="35">
        <f t="shared" si="2"/>
        <v>40000</v>
      </c>
      <c r="G47" s="35">
        <v>40000</v>
      </c>
      <c r="H47" s="35"/>
      <c r="I47" s="49" t="s">
        <v>71</v>
      </c>
      <c r="J47" s="35"/>
      <c r="K47" s="48" t="s">
        <v>125</v>
      </c>
      <c r="P47" s="137"/>
    </row>
    <row r="48" spans="1:16" ht="98.25" customHeight="1">
      <c r="A48" s="38" t="s">
        <v>122</v>
      </c>
      <c r="B48" s="32" t="s">
        <v>124</v>
      </c>
      <c r="C48" s="32" t="s">
        <v>124</v>
      </c>
      <c r="D48" s="31" t="s">
        <v>167</v>
      </c>
      <c r="E48" s="35">
        <f aca="true" t="shared" si="3" ref="E48:E54">SUM(F48)</f>
        <v>40000</v>
      </c>
      <c r="F48" s="35">
        <f aca="true" t="shared" si="4" ref="F48:F54">SUM(G48:H48,J48)</f>
        <v>40000</v>
      </c>
      <c r="G48" s="35">
        <v>40000</v>
      </c>
      <c r="H48" s="35"/>
      <c r="I48" s="49" t="s">
        <v>71</v>
      </c>
      <c r="J48" s="35"/>
      <c r="K48" s="48" t="s">
        <v>125</v>
      </c>
      <c r="P48" s="137"/>
    </row>
    <row r="49" spans="1:16" ht="108.75" customHeight="1">
      <c r="A49" s="38" t="s">
        <v>123</v>
      </c>
      <c r="B49" s="32" t="s">
        <v>124</v>
      </c>
      <c r="C49" s="32" t="s">
        <v>124</v>
      </c>
      <c r="D49" s="31" t="s">
        <v>174</v>
      </c>
      <c r="E49" s="35">
        <f t="shared" si="3"/>
        <v>20000</v>
      </c>
      <c r="F49" s="35">
        <f t="shared" si="4"/>
        <v>20000</v>
      </c>
      <c r="G49" s="35">
        <v>20000</v>
      </c>
      <c r="H49" s="35"/>
      <c r="I49" s="49" t="s">
        <v>71</v>
      </c>
      <c r="J49" s="35"/>
      <c r="K49" s="48" t="s">
        <v>125</v>
      </c>
      <c r="P49" s="137"/>
    </row>
    <row r="50" spans="1:16" ht="102" customHeight="1">
      <c r="A50" s="38" t="s">
        <v>130</v>
      </c>
      <c r="B50" s="32" t="s">
        <v>124</v>
      </c>
      <c r="C50" s="32" t="s">
        <v>124</v>
      </c>
      <c r="D50" s="31" t="s">
        <v>186</v>
      </c>
      <c r="E50" s="35">
        <f>SUM(F50)</f>
        <v>20000</v>
      </c>
      <c r="F50" s="35">
        <f>SUM(G50:H50,J50)</f>
        <v>20000</v>
      </c>
      <c r="G50" s="35">
        <v>20000</v>
      </c>
      <c r="H50" s="35"/>
      <c r="I50" s="49" t="s">
        <v>71</v>
      </c>
      <c r="J50" s="35"/>
      <c r="K50" s="48" t="s">
        <v>125</v>
      </c>
      <c r="P50" s="137"/>
    </row>
    <row r="51" spans="1:16" ht="87" customHeight="1">
      <c r="A51" s="38" t="s">
        <v>131</v>
      </c>
      <c r="B51" s="32" t="s">
        <v>124</v>
      </c>
      <c r="C51" s="32" t="s">
        <v>124</v>
      </c>
      <c r="D51" s="31" t="s">
        <v>175</v>
      </c>
      <c r="E51" s="35">
        <f t="shared" si="3"/>
        <v>40000</v>
      </c>
      <c r="F51" s="35">
        <f t="shared" si="4"/>
        <v>40000</v>
      </c>
      <c r="G51" s="35">
        <v>40000</v>
      </c>
      <c r="H51" s="35"/>
      <c r="I51" s="49" t="s">
        <v>71</v>
      </c>
      <c r="J51" s="35"/>
      <c r="K51" s="48" t="s">
        <v>125</v>
      </c>
      <c r="P51" s="137"/>
    </row>
    <row r="52" spans="1:16" ht="107.25" customHeight="1">
      <c r="A52" s="38" t="s">
        <v>132</v>
      </c>
      <c r="B52" s="32" t="s">
        <v>124</v>
      </c>
      <c r="C52" s="32" t="s">
        <v>124</v>
      </c>
      <c r="D52" s="31" t="s">
        <v>176</v>
      </c>
      <c r="E52" s="35">
        <f t="shared" si="3"/>
        <v>30000</v>
      </c>
      <c r="F52" s="35">
        <f t="shared" si="4"/>
        <v>30000</v>
      </c>
      <c r="G52" s="35">
        <v>30000</v>
      </c>
      <c r="H52" s="35"/>
      <c r="I52" s="49" t="s">
        <v>71</v>
      </c>
      <c r="J52" s="35"/>
      <c r="K52" s="48" t="s">
        <v>125</v>
      </c>
      <c r="P52" s="137"/>
    </row>
    <row r="53" spans="1:16" ht="96" customHeight="1">
      <c r="A53" s="38" t="s">
        <v>133</v>
      </c>
      <c r="B53" s="32" t="s">
        <v>124</v>
      </c>
      <c r="C53" s="32" t="s">
        <v>124</v>
      </c>
      <c r="D53" s="31" t="s">
        <v>168</v>
      </c>
      <c r="E53" s="35">
        <f t="shared" si="3"/>
        <v>10000</v>
      </c>
      <c r="F53" s="35">
        <f t="shared" si="4"/>
        <v>10000</v>
      </c>
      <c r="G53" s="35">
        <v>10000</v>
      </c>
      <c r="H53" s="35"/>
      <c r="I53" s="49" t="s">
        <v>71</v>
      </c>
      <c r="J53" s="35"/>
      <c r="K53" s="48" t="s">
        <v>125</v>
      </c>
      <c r="P53" s="137"/>
    </row>
    <row r="54" spans="1:16" ht="117" customHeight="1">
      <c r="A54" s="38" t="s">
        <v>134</v>
      </c>
      <c r="B54" s="32" t="s">
        <v>124</v>
      </c>
      <c r="C54" s="32" t="s">
        <v>124</v>
      </c>
      <c r="D54" s="31" t="s">
        <v>169</v>
      </c>
      <c r="E54" s="35">
        <f t="shared" si="3"/>
        <v>90000</v>
      </c>
      <c r="F54" s="35">
        <f t="shared" si="4"/>
        <v>90000</v>
      </c>
      <c r="G54" s="35">
        <v>90000</v>
      </c>
      <c r="H54" s="35"/>
      <c r="I54" s="49" t="s">
        <v>71</v>
      </c>
      <c r="J54" s="35"/>
      <c r="K54" s="48" t="s">
        <v>125</v>
      </c>
      <c r="P54" s="137"/>
    </row>
    <row r="55" spans="1:16" s="47" customFormat="1" ht="38.25" customHeight="1">
      <c r="A55" s="218" t="s">
        <v>136</v>
      </c>
      <c r="B55" s="219"/>
      <c r="C55" s="219"/>
      <c r="D55" s="219"/>
      <c r="E55" s="34">
        <f>SUM(F55)</f>
        <v>530000</v>
      </c>
      <c r="F55" s="34">
        <f>SUM(G55:H55,I55,J55)</f>
        <v>530000</v>
      </c>
      <c r="G55" s="34">
        <f>SUM(G41:G54)</f>
        <v>530000</v>
      </c>
      <c r="H55" s="34">
        <f>SUM(H41:H54)</f>
        <v>0</v>
      </c>
      <c r="I55" s="34">
        <f>SUM(I41:I54)</f>
        <v>0</v>
      </c>
      <c r="J55" s="34">
        <f>SUM(J41:J54)</f>
        <v>0</v>
      </c>
      <c r="K55" s="51"/>
      <c r="P55" s="138"/>
    </row>
    <row r="56" spans="1:16" ht="104.25" customHeight="1">
      <c r="A56" s="38" t="s">
        <v>135</v>
      </c>
      <c r="B56" s="37" t="s">
        <v>96</v>
      </c>
      <c r="C56" s="37" t="s">
        <v>166</v>
      </c>
      <c r="D56" s="31" t="s">
        <v>190</v>
      </c>
      <c r="E56" s="35">
        <f>SUM(F56)</f>
        <v>31360</v>
      </c>
      <c r="F56" s="35">
        <f>SUM(G56:H56,J56)</f>
        <v>31360</v>
      </c>
      <c r="G56" s="35">
        <v>31360</v>
      </c>
      <c r="H56" s="35"/>
      <c r="I56" s="49" t="s">
        <v>71</v>
      </c>
      <c r="J56" s="35"/>
      <c r="K56" s="48" t="s">
        <v>125</v>
      </c>
      <c r="P56" s="137"/>
    </row>
    <row r="57" spans="1:16" s="47" customFormat="1" ht="42" customHeight="1">
      <c r="A57" s="218" t="s">
        <v>136</v>
      </c>
      <c r="B57" s="219"/>
      <c r="C57" s="219"/>
      <c r="D57" s="219"/>
      <c r="E57" s="34">
        <f>SUM(F57)</f>
        <v>31360</v>
      </c>
      <c r="F57" s="34">
        <f>SUM(G57:H57,I57,J57)</f>
        <v>31360</v>
      </c>
      <c r="G57" s="34">
        <f>SUM(G56)</f>
        <v>31360</v>
      </c>
      <c r="H57" s="34">
        <f>SUM(H43:H56)</f>
        <v>0</v>
      </c>
      <c r="I57" s="34">
        <f>SUM(I43:I56)</f>
        <v>0</v>
      </c>
      <c r="J57" s="34">
        <f>SUM(J43:J56)</f>
        <v>0</v>
      </c>
      <c r="K57" s="51"/>
      <c r="P57" s="138"/>
    </row>
    <row r="58" spans="1:16" s="46" customFormat="1" ht="39" customHeight="1">
      <c r="A58" s="220" t="s">
        <v>1</v>
      </c>
      <c r="B58" s="220"/>
      <c r="C58" s="220"/>
      <c r="D58" s="220"/>
      <c r="E58" s="44">
        <f>SUM(F58)</f>
        <v>3013398</v>
      </c>
      <c r="F58" s="44">
        <f>SUM(G58:J58)</f>
        <v>3013398</v>
      </c>
      <c r="G58" s="53">
        <f>SUM(G14,G27,G31,G34,G38,G40,G55,G57)</f>
        <v>2843398</v>
      </c>
      <c r="H58" s="53">
        <f>SUM(H14,H27,H31,H34,H38,H55,H57)</f>
        <v>0</v>
      </c>
      <c r="I58" s="53">
        <v>170000</v>
      </c>
      <c r="J58" s="53">
        <f>SUM(J14,J27,J31,J34,J38,J55,J57)</f>
        <v>0</v>
      </c>
      <c r="K58" s="7" t="s">
        <v>61</v>
      </c>
      <c r="P58" s="141" t="s">
        <v>249</v>
      </c>
    </row>
    <row r="59" ht="24" customHeight="1"/>
    <row r="60" s="143" customFormat="1" ht="12.75">
      <c r="A60" s="143" t="s">
        <v>72</v>
      </c>
    </row>
    <row r="61" ht="12.75">
      <c r="A61" s="2" t="s">
        <v>73</v>
      </c>
    </row>
    <row r="62" ht="12.75">
      <c r="A62" s="2" t="s">
        <v>74</v>
      </c>
    </row>
    <row r="63" ht="12.75">
      <c r="A63" s="2" t="s">
        <v>75</v>
      </c>
    </row>
    <row r="64" ht="14.25" customHeight="1">
      <c r="A64" s="2" t="s">
        <v>76</v>
      </c>
    </row>
    <row r="65" ht="12.75" customHeight="1">
      <c r="A65" s="4" t="s">
        <v>76</v>
      </c>
    </row>
    <row r="66" ht="25.5" customHeight="1">
      <c r="A66" s="2" t="s">
        <v>76</v>
      </c>
    </row>
    <row r="67" ht="12.75">
      <c r="E67" s="86" t="s">
        <v>182</v>
      </c>
    </row>
    <row r="70" ht="6.75" customHeight="1"/>
    <row r="71" ht="12.75" hidden="1"/>
  </sheetData>
  <sheetProtection/>
  <mergeCells count="25">
    <mergeCell ref="P6:P10"/>
    <mergeCell ref="A4:K4"/>
    <mergeCell ref="A6:A10"/>
    <mergeCell ref="B6:B10"/>
    <mergeCell ref="C6:C10"/>
    <mergeCell ref="D6:D10"/>
    <mergeCell ref="K6:K10"/>
    <mergeCell ref="A58:D58"/>
    <mergeCell ref="A55:D55"/>
    <mergeCell ref="A27:D27"/>
    <mergeCell ref="A14:D14"/>
    <mergeCell ref="A40:D40"/>
    <mergeCell ref="A38:D38"/>
    <mergeCell ref="A31:D31"/>
    <mergeCell ref="A34:D34"/>
    <mergeCell ref="F1:P1"/>
    <mergeCell ref="A57:D57"/>
    <mergeCell ref="G7:J7"/>
    <mergeCell ref="J8:J10"/>
    <mergeCell ref="G8:G10"/>
    <mergeCell ref="F7:F10"/>
    <mergeCell ref="H8:H10"/>
    <mergeCell ref="E6:E10"/>
    <mergeCell ref="F6:J6"/>
    <mergeCell ref="I8:I10"/>
  </mergeCells>
  <printOptions/>
  <pageMargins left="0.75" right="0.75" top="1" bottom="0.47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M16"/>
  <sheetViews>
    <sheetView workbookViewId="0" topLeftCell="A1">
      <selection activeCell="H7" sqref="H7"/>
    </sheetView>
  </sheetViews>
  <sheetFormatPr defaultColWidth="9.140625" defaultRowHeight="12.75"/>
  <cols>
    <col min="1" max="1" width="5.28125" style="2" customWidth="1"/>
    <col min="2" max="2" width="5.7109375" style="2" customWidth="1"/>
    <col min="3" max="3" width="24.421875" style="2" customWidth="1"/>
    <col min="4" max="4" width="8.8515625" style="2" customWidth="1"/>
    <col min="5" max="5" width="10.28125" style="2" customWidth="1"/>
    <col min="6" max="6" width="8.8515625" style="2" customWidth="1"/>
    <col min="7" max="7" width="9.57421875" style="2" customWidth="1"/>
    <col min="8" max="8" width="11.57421875" style="2" customWidth="1"/>
    <col min="9" max="9" width="7.7109375" style="2" customWidth="1"/>
    <col min="10" max="10" width="9.421875" style="2" customWidth="1"/>
    <col min="11" max="11" width="10.28125" style="2" customWidth="1"/>
    <col min="12" max="12" width="7.7109375" style="2" customWidth="1"/>
    <col min="13" max="13" width="9.8515625" style="0" customWidth="1"/>
  </cols>
  <sheetData>
    <row r="1" spans="4:13" ht="12.75" customHeight="1">
      <c r="D1" s="226" t="s">
        <v>261</v>
      </c>
      <c r="E1" s="227"/>
      <c r="F1" s="227"/>
      <c r="G1" s="227"/>
      <c r="H1" s="227"/>
      <c r="I1" s="227"/>
      <c r="J1" s="227"/>
      <c r="K1" s="227"/>
      <c r="L1" s="227"/>
      <c r="M1" s="227"/>
    </row>
    <row r="2" spans="4:13" ht="12.75">
      <c r="D2" s="227"/>
      <c r="E2" s="227"/>
      <c r="F2" s="227"/>
      <c r="G2" s="227"/>
      <c r="H2" s="227"/>
      <c r="I2" s="227"/>
      <c r="J2" s="227"/>
      <c r="K2" s="227"/>
      <c r="L2" s="227"/>
      <c r="M2" s="227"/>
    </row>
    <row r="3" spans="1:13" ht="48.75" customHeight="1">
      <c r="A3" s="231" t="s">
        <v>188</v>
      </c>
      <c r="B3" s="231"/>
      <c r="C3" s="231"/>
      <c r="D3" s="231"/>
      <c r="E3" s="231"/>
      <c r="F3" s="231"/>
      <c r="G3" s="231"/>
      <c r="H3" s="231"/>
      <c r="I3" s="231"/>
      <c r="J3" s="231"/>
      <c r="K3" s="231"/>
      <c r="L3" s="231"/>
      <c r="M3" s="231"/>
    </row>
    <row r="4" ht="12.75">
      <c r="M4" s="27"/>
    </row>
    <row r="5" spans="1:13" s="28" customFormat="1" ht="20.25" customHeight="1">
      <c r="A5" s="214" t="s">
        <v>0</v>
      </c>
      <c r="B5" s="214" t="s">
        <v>6</v>
      </c>
      <c r="C5" s="214" t="s">
        <v>56</v>
      </c>
      <c r="D5" s="215" t="s">
        <v>54</v>
      </c>
      <c r="E5" s="216" t="s">
        <v>207</v>
      </c>
      <c r="F5" s="216" t="s">
        <v>208</v>
      </c>
      <c r="G5" s="215" t="s">
        <v>244</v>
      </c>
      <c r="H5" s="215" t="s">
        <v>60</v>
      </c>
      <c r="I5" s="216" t="s">
        <v>207</v>
      </c>
      <c r="J5" s="216" t="s">
        <v>208</v>
      </c>
      <c r="K5" s="215" t="s">
        <v>245</v>
      </c>
      <c r="L5" s="215" t="s">
        <v>55</v>
      </c>
      <c r="M5" s="215"/>
    </row>
    <row r="6" spans="1:13" s="28" customFormat="1" ht="47.25" customHeight="1">
      <c r="A6" s="214"/>
      <c r="B6" s="214"/>
      <c r="C6" s="214"/>
      <c r="D6" s="214"/>
      <c r="E6" s="225"/>
      <c r="F6" s="225"/>
      <c r="G6" s="214"/>
      <c r="H6" s="215"/>
      <c r="I6" s="225"/>
      <c r="J6" s="225"/>
      <c r="K6" s="214"/>
      <c r="L6" s="174" t="s">
        <v>57</v>
      </c>
      <c r="M6" s="174" t="s">
        <v>58</v>
      </c>
    </row>
    <row r="7" spans="1:13" ht="18.75" customHeight="1">
      <c r="A7" s="41">
        <v>1</v>
      </c>
      <c r="B7" s="41">
        <v>2</v>
      </c>
      <c r="C7" s="41">
        <v>3</v>
      </c>
      <c r="D7" s="41">
        <v>4</v>
      </c>
      <c r="E7" s="41"/>
      <c r="F7" s="41"/>
      <c r="G7" s="41"/>
      <c r="H7" s="41">
        <v>5</v>
      </c>
      <c r="I7" s="41"/>
      <c r="J7" s="41"/>
      <c r="K7" s="41"/>
      <c r="L7" s="41">
        <v>6</v>
      </c>
      <c r="M7" s="41">
        <v>7</v>
      </c>
    </row>
    <row r="8" spans="1:13" ht="62.25" customHeight="1">
      <c r="A8" s="175">
        <v>710</v>
      </c>
      <c r="B8" s="175">
        <v>71035</v>
      </c>
      <c r="C8" s="176" t="s">
        <v>189</v>
      </c>
      <c r="D8" s="177">
        <v>5000</v>
      </c>
      <c r="E8" s="177">
        <v>0</v>
      </c>
      <c r="F8" s="177">
        <v>-5000</v>
      </c>
      <c r="G8" s="177">
        <v>0</v>
      </c>
      <c r="H8" s="177">
        <v>5000</v>
      </c>
      <c r="I8" s="177">
        <v>0</v>
      </c>
      <c r="J8" s="177">
        <v>-5000</v>
      </c>
      <c r="K8" s="177">
        <v>0</v>
      </c>
      <c r="L8" s="177">
        <v>0</v>
      </c>
      <c r="M8" s="177">
        <v>0</v>
      </c>
    </row>
    <row r="9" spans="1:13" ht="19.5" customHeight="1">
      <c r="A9" s="175"/>
      <c r="B9" s="175"/>
      <c r="C9" s="176"/>
      <c r="D9" s="177"/>
      <c r="E9" s="177"/>
      <c r="F9" s="177"/>
      <c r="G9" s="177"/>
      <c r="H9" s="177"/>
      <c r="I9" s="177"/>
      <c r="J9" s="177"/>
      <c r="K9" s="177"/>
      <c r="L9" s="177"/>
      <c r="M9" s="177"/>
    </row>
    <row r="10" spans="1:13" ht="19.5" customHeight="1">
      <c r="A10" s="175"/>
      <c r="B10" s="175"/>
      <c r="C10" s="176"/>
      <c r="D10" s="177"/>
      <c r="E10" s="177"/>
      <c r="F10" s="177"/>
      <c r="G10" s="177"/>
      <c r="H10" s="177"/>
      <c r="I10" s="177"/>
      <c r="J10" s="177"/>
      <c r="K10" s="177"/>
      <c r="L10" s="177"/>
      <c r="M10" s="177"/>
    </row>
    <row r="11" spans="1:13" ht="19.5" customHeight="1">
      <c r="A11" s="175"/>
      <c r="B11" s="175"/>
      <c r="C11" s="176"/>
      <c r="D11" s="177"/>
      <c r="E11" s="177"/>
      <c r="F11" s="177"/>
      <c r="G11" s="177"/>
      <c r="H11" s="177"/>
      <c r="I11" s="177"/>
      <c r="J11" s="177"/>
      <c r="K11" s="177"/>
      <c r="L11" s="177"/>
      <c r="M11" s="177"/>
    </row>
    <row r="12" spans="1:13" ht="19.5" customHeight="1">
      <c r="A12" s="175"/>
      <c r="B12" s="175"/>
      <c r="C12" s="176"/>
      <c r="D12" s="177"/>
      <c r="E12" s="177"/>
      <c r="F12" s="177"/>
      <c r="G12" s="177"/>
      <c r="H12" s="177"/>
      <c r="I12" s="177"/>
      <c r="J12" s="177"/>
      <c r="K12" s="177"/>
      <c r="L12" s="177"/>
      <c r="M12" s="177"/>
    </row>
    <row r="13" spans="1:13" ht="19.5" customHeight="1">
      <c r="A13" s="175"/>
      <c r="B13" s="175"/>
      <c r="C13" s="176"/>
      <c r="D13" s="177"/>
      <c r="E13" s="177"/>
      <c r="F13" s="177"/>
      <c r="G13" s="177"/>
      <c r="H13" s="177"/>
      <c r="I13" s="177"/>
      <c r="J13" s="177"/>
      <c r="K13" s="177"/>
      <c r="L13" s="177"/>
      <c r="M13" s="177"/>
    </row>
    <row r="14" spans="1:13" s="1" customFormat="1" ht="36.75" customHeight="1">
      <c r="A14" s="228" t="s">
        <v>1</v>
      </c>
      <c r="B14" s="229"/>
      <c r="C14" s="230"/>
      <c r="D14" s="178">
        <f>SUM(D8:D13)</f>
        <v>5000</v>
      </c>
      <c r="E14" s="179">
        <v>0</v>
      </c>
      <c r="F14" s="178">
        <v>-5000</v>
      </c>
      <c r="G14" s="178">
        <f>SUM(G8:G13)</f>
        <v>0</v>
      </c>
      <c r="H14" s="178">
        <f>SUM(H8:H13)</f>
        <v>5000</v>
      </c>
      <c r="I14" s="180">
        <v>0</v>
      </c>
      <c r="J14" s="180">
        <v>-5000</v>
      </c>
      <c r="K14" s="178">
        <f>SUM(K8:K13)</f>
        <v>0</v>
      </c>
      <c r="L14" s="178">
        <f>SUM(L8:L13)</f>
        <v>0</v>
      </c>
      <c r="M14" s="178">
        <f>SUM(M8:M13)</f>
        <v>0</v>
      </c>
    </row>
    <row r="16" ht="12.75">
      <c r="A16" s="4"/>
    </row>
  </sheetData>
  <sheetProtection/>
  <mergeCells count="15">
    <mergeCell ref="D5:D6"/>
    <mergeCell ref="H5:H6"/>
    <mergeCell ref="L5:M5"/>
    <mergeCell ref="E5:E6"/>
    <mergeCell ref="F5:F6"/>
    <mergeCell ref="G5:G6"/>
    <mergeCell ref="I5:I6"/>
    <mergeCell ref="J5:J6"/>
    <mergeCell ref="K5:K6"/>
    <mergeCell ref="D1:M2"/>
    <mergeCell ref="A14:C14"/>
    <mergeCell ref="A3:M3"/>
    <mergeCell ref="A5:A6"/>
    <mergeCell ref="B5:B6"/>
    <mergeCell ref="C5:C6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DomanskaA</cp:lastModifiedBy>
  <cp:lastPrinted>2015-06-26T08:14:27Z</cp:lastPrinted>
  <dcterms:created xsi:type="dcterms:W3CDTF">2009-10-15T10:17:39Z</dcterms:created>
  <dcterms:modified xsi:type="dcterms:W3CDTF">2015-06-29T11:52:58Z</dcterms:modified>
  <cp:category/>
  <cp:version/>
  <cp:contentType/>
  <cp:contentStatus/>
</cp:coreProperties>
</file>