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883" activeTab="0"/>
  </bookViews>
  <sheets>
    <sheet name="dochody" sheetId="1" r:id="rId1"/>
    <sheet name="wyd.inwest." sheetId="2" r:id="rId2"/>
    <sheet name="dochody i wyd.zlecone" sheetId="3" r:id="rId3"/>
    <sheet name="przychody i rozchody" sheetId="4" r:id="rId4"/>
  </sheets>
  <definedNames>
    <definedName name="_xlnm.Print_Area" localSheetId="0">'dochody'!$A$1:$L$31</definedName>
    <definedName name="_xlnm.Print_Area" localSheetId="1">'wyd.inwest.'!$A$1:$P$72</definedName>
  </definedNames>
  <calcPr fullCalcOnLoad="1"/>
</workbook>
</file>

<file path=xl/sharedStrings.xml><?xml version="1.0" encoding="utf-8"?>
<sst xmlns="http://schemas.openxmlformats.org/spreadsheetml/2006/main" count="510" uniqueCount="228">
  <si>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</si>
  <si>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</si>
  <si>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</si>
  <si>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</si>
  <si>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</si>
  <si>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</si>
  <si>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</si>
  <si>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</si>
  <si>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</si>
  <si>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</si>
  <si>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</si>
  <si>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</si>
  <si>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</si>
  <si>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</si>
  <si>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</si>
  <si>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</si>
  <si>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</si>
  <si>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</si>
  <si>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</si>
  <si>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</si>
  <si>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</si>
  <si>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</si>
  <si>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</si>
  <si>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</si>
  <si>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</si>
  <si>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</si>
  <si>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</si>
  <si>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</si>
  <si>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</si>
  <si>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</si>
  <si>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</si>
  <si>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</si>
  <si>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</si>
  <si>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</si>
  <si>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</si>
  <si>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</si>
  <si>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</si>
  <si>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</si>
  <si>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</si>
  <si>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</si>
  <si>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</si>
  <si>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</si>
  <si>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</si>
  <si>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</si>
  <si>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</si>
  <si>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</si>
  <si>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</si>
  <si>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</si>
  <si>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</si>
  <si>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</si>
  <si>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</si>
  <si>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</si>
  <si>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</si>
  <si>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</si>
  <si>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</si>
  <si>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</si>
  <si>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</si>
  <si>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</si>
  <si>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</si>
  <si>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</si>
  <si>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</si>
  <si>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</si>
  <si>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</si>
  <si>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</si>
  <si>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</si>
  <si>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</si>
  <si>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</si>
  <si>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</si>
  <si>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</si>
  <si>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</si>
  <si>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</si>
  <si>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</si>
  <si>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</si>
  <si>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</si>
  <si>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</si>
  <si>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z tego :</t>
  </si>
  <si>
    <t>010</t>
  </si>
  <si>
    <t>Dotacje celowe otrzymane z budżetu państwa na realizację zadań bieżących z zakresu administracji rządowej oraz innych zadań zleconych gminie ustawami</t>
  </si>
  <si>
    <t>758</t>
  </si>
  <si>
    <t>852</t>
  </si>
  <si>
    <t>Pomoc społeczna</t>
  </si>
  <si>
    <t>600</t>
  </si>
  <si>
    <t>60016</t>
  </si>
  <si>
    <t>801</t>
  </si>
  <si>
    <t>Szkoły podstawowe</t>
  </si>
  <si>
    <t>Gimnazja</t>
  </si>
  <si>
    <t>851</t>
  </si>
  <si>
    <t>Usługi opiekuńcze i specjalistyczne usługi opiekuńcze</t>
  </si>
  <si>
    <t>Pozostała działalność</t>
  </si>
  <si>
    <t>900</t>
  </si>
  <si>
    <t>926</t>
  </si>
  <si>
    <t>01010</t>
  </si>
  <si>
    <t>90015</t>
  </si>
  <si>
    <t>Urzędy wojewódzkie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</si>
  <si>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</si>
  <si>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</si>
  <si>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</si>
  <si>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</si>
  <si>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</si>
  <si>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</si>
  <si>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</si>
  <si>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</si>
  <si>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</si>
  <si>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</si>
  <si>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</si>
  <si>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</si>
  <si>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</si>
  <si>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</si>
  <si>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</si>
  <si>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</si>
  <si>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</si>
  <si>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</si>
  <si>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</si>
  <si>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</si>
  <si>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</si>
  <si>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</si>
  <si>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</si>
  <si>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</si>
  <si>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</si>
  <si>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</si>
  <si>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</si>
  <si>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</si>
  <si>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</si>
  <si>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</si>
  <si>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</si>
  <si>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</si>
  <si>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</si>
  <si>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36.</t>
  </si>
  <si>
    <t>37.</t>
  </si>
  <si>
    <t>38.</t>
  </si>
  <si>
    <t>Ogółem Dział 900</t>
  </si>
  <si>
    <t>80101</t>
  </si>
  <si>
    <t>39.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</si>
  <si>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</si>
  <si>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</si>
  <si>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</si>
  <si>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§ 950</t>
  </si>
  <si>
    <t>Ogółem Dział 801</t>
  </si>
  <si>
    <t xml:space="preserve">     DOCHODY BUDŻETU</t>
  </si>
  <si>
    <t>Przebudowa drogi gminnej w miejscowości Czerwonka Parcel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</si>
  <si>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</si>
  <si>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</si>
  <si>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</si>
  <si>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</si>
  <si>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Kuznocin</t>
  </si>
  <si>
    <t xml:space="preserve">Nazwa </t>
  </si>
  <si>
    <t>Planowane dochody na 2015 r</t>
  </si>
  <si>
    <t>Przychody i rozchody budżetu w 2015 r.</t>
  </si>
  <si>
    <t>rok 2015</t>
  </si>
  <si>
    <t>Budowa przepompowni sieci wodociagowej w Czystem</t>
  </si>
  <si>
    <t>Przebudowa drogi gminnej w miejscowości Nowe Mostki</t>
  </si>
  <si>
    <t>Przebudowa drogi gminnej w miejscowości Kuznocin</t>
  </si>
  <si>
    <t>Przebudowa drogi gminnej w miejscowości Żdżarów</t>
  </si>
  <si>
    <t>Przebudowa drogi gminnej w miejscowości Żuków</t>
  </si>
  <si>
    <t>Montaż klimatyzacji w budynku UG</t>
  </si>
  <si>
    <t>Przebudowa kotłowni z olejowej na gazową w budynku UG</t>
  </si>
  <si>
    <t>Budowa zjazdu do szkoły w Żukowie</t>
  </si>
  <si>
    <t>92695</t>
  </si>
  <si>
    <t>Budowa oświetlenia ulicznego w miejscowości Kożuszki Parcel (za kanałem)</t>
  </si>
  <si>
    <t>Budowa oświetlenia ulicznego przy chodniku w miejscowości Orły Cesin</t>
  </si>
  <si>
    <t>Budowa oświetlenia ulicznego przy chodniku w miejscowości Kożuszki Parcel - Sochaczew Wieś - Wójtówka</t>
  </si>
  <si>
    <r>
      <t xml:space="preserve">Przebudowa drogi gminnej w miejscowości Dachowa </t>
    </r>
    <r>
      <rPr>
        <sz val="10"/>
        <color indexed="17"/>
        <rFont val="Arial"/>
        <family val="2"/>
      </rPr>
      <t>(w tym F.S. 9.900)</t>
    </r>
  </si>
  <si>
    <r>
      <t xml:space="preserve">Zakup wiaty przystankowej w m.Dzięglewo </t>
    </r>
    <r>
      <rPr>
        <sz val="10"/>
        <color indexed="17"/>
        <rFont val="Arial"/>
        <family val="2"/>
      </rPr>
      <t>(w tym F.S. 3.000)</t>
    </r>
  </si>
  <si>
    <r>
      <t xml:space="preserve">Budowa oświetlenia ulicznego w miejscowości Kaźmierów - Ignacówka </t>
    </r>
    <r>
      <rPr>
        <sz val="10"/>
        <color indexed="17"/>
        <rFont val="Arial"/>
        <family val="2"/>
      </rPr>
      <t>(w tym F.S. 10.861)</t>
    </r>
  </si>
  <si>
    <r>
      <t xml:space="preserve">Budowa oświetlenia ulicznego w miejscowości Andrzejów Duranowski </t>
    </r>
    <r>
      <rPr>
        <sz val="10"/>
        <color indexed="17"/>
        <rFont val="Arial"/>
        <family val="2"/>
      </rPr>
      <t>(w tym F.S. 14.471)</t>
    </r>
  </si>
  <si>
    <r>
      <t xml:space="preserve">Budowa oświetlenia ulicznego w miejscowości Kożuszki Parcel (k.hydroforni) </t>
    </r>
    <r>
      <rPr>
        <sz val="10"/>
        <color indexed="17"/>
        <rFont val="Arial"/>
        <family val="2"/>
      </rPr>
      <t>(w tym F.S. 10.000)</t>
    </r>
  </si>
  <si>
    <r>
      <t xml:space="preserve">Budowa oświetlenia ulicznego w miejscowości Żuków </t>
    </r>
    <r>
      <rPr>
        <sz val="10"/>
        <color indexed="17"/>
        <rFont val="Arial"/>
        <family val="2"/>
      </rPr>
      <t>(w tym F.S. 14.059)</t>
    </r>
  </si>
  <si>
    <r>
      <t xml:space="preserve">Budowa oświetlenia ulicznego w miejscowości Rozlazłów </t>
    </r>
    <r>
      <rPr>
        <sz val="10"/>
        <color indexed="17"/>
        <rFont val="Arial"/>
        <family val="2"/>
      </rPr>
      <t>(w tym F.S. 18.082)</t>
    </r>
  </si>
  <si>
    <t>85154</t>
  </si>
  <si>
    <t>Ogółem Dział 851</t>
  </si>
  <si>
    <r>
      <t xml:space="preserve">Budowa parkingu przy drodze gminnej w Kątach (obok szkoły) </t>
    </r>
    <r>
      <rPr>
        <sz val="10"/>
        <color indexed="17"/>
        <rFont val="Arial"/>
        <family val="2"/>
      </rPr>
      <t>(w tym F.S. 23.097)</t>
    </r>
  </si>
  <si>
    <r>
      <t xml:space="preserve">Projekt rozbudowy budynku Szkoły Podstawowej w Feliksowie </t>
    </r>
    <r>
      <rPr>
        <sz val="10"/>
        <color indexed="17"/>
        <rFont val="Arial"/>
        <family val="2"/>
      </rPr>
      <t>(w tym F.S. 6.917)</t>
    </r>
  </si>
  <si>
    <r>
      <t xml:space="preserve">Zakup wiaty przystankowej w m.Zosin </t>
    </r>
    <r>
      <rPr>
        <sz val="10"/>
        <color indexed="17"/>
        <rFont val="Arial"/>
        <family val="2"/>
      </rPr>
      <t>(w tym F.S. 6.000)</t>
    </r>
  </si>
  <si>
    <t>w tym fs. 157.747</t>
  </si>
  <si>
    <r>
      <rPr>
        <sz val="10"/>
        <rFont val="Arial"/>
        <family val="2"/>
      </rPr>
      <t>Zakup pieca CO dla OSP Nowe Mostki</t>
    </r>
    <r>
      <rPr>
        <sz val="10"/>
        <color indexed="10"/>
        <rFont val="Arial"/>
        <family val="2"/>
      </rPr>
      <t xml:space="preserve"> </t>
    </r>
    <r>
      <rPr>
        <sz val="10"/>
        <color indexed="17"/>
        <rFont val="Arial"/>
        <family val="2"/>
      </rPr>
      <t>(</t>
    </r>
    <r>
      <rPr>
        <sz val="10"/>
        <color indexed="17"/>
        <rFont val="Arial"/>
        <family val="2"/>
      </rPr>
      <t>w tym F.S. 10.000)</t>
    </r>
  </si>
  <si>
    <t xml:space="preserve">Przebudowa drogi gminnej w miejscowości Władysławów </t>
  </si>
  <si>
    <t xml:space="preserve">Zakup drukarki </t>
  </si>
  <si>
    <t xml:space="preserve">Budowa oświetlenia ulicznego w miejscowości Kożuszki Parcel </t>
  </si>
  <si>
    <t>Zakup 2 wiat przystankowych w m.Żdżarów</t>
  </si>
  <si>
    <r>
      <t xml:space="preserve">Budowa placu zabaw przy budynku Gimnazjum w Wymysłowie na terenie gminnym </t>
    </r>
    <r>
      <rPr>
        <sz val="10"/>
        <color indexed="17"/>
        <rFont val="Arial"/>
        <family val="2"/>
      </rPr>
      <t>(w tym F.S. 31.360)</t>
    </r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</si>
  <si>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</si>
  <si>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</si>
  <si>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</si>
  <si>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</si>
  <si>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</si>
  <si>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</si>
  <si>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Po zmianie ogółem</t>
  </si>
  <si>
    <t>Zwiększenia(+)</t>
  </si>
  <si>
    <t>Zmniejszenia(-)</t>
  </si>
  <si>
    <t>Przed zmianą ogółem</t>
  </si>
  <si>
    <t>0,00</t>
  </si>
  <si>
    <t>Plan przed zmianą</t>
  </si>
  <si>
    <t>zwiększenia(+)</t>
  </si>
  <si>
    <t>zmniejszenia(-)</t>
  </si>
  <si>
    <t>Plan po zmianie</t>
  </si>
  <si>
    <t>Dodatek energetyczny</t>
  </si>
  <si>
    <t>Wybory Prezydenta Rzeczypospolitej Polskiej</t>
  </si>
  <si>
    <t>0</t>
  </si>
  <si>
    <t>01095</t>
  </si>
  <si>
    <t>kwota zmiany</t>
  </si>
  <si>
    <t>Zakup Lekkiego Samochodu Ratowniczo-Gaśniczego dla jednostki OSP z terenu Gminy Sochaczew</t>
  </si>
  <si>
    <t xml:space="preserve">             </t>
  </si>
  <si>
    <t>Wydatki budżetu gminy na zadania inwestycyjne na 2015 rok nieobjęte wykazem przedsięwzięć do Wieloletniej Prognozy Finansowej</t>
  </si>
  <si>
    <t>A.      170 000
B.
C.
…</t>
  </si>
  <si>
    <t>Przebudowa drogi gminnej w miejscowości Rozlazłów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</si>
  <si>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</si>
  <si>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>Zakup samochodu osobowego</t>
  </si>
  <si>
    <t>Przebudowa dróg gminnych w miejscowościach: Kąty, Bronisławy, Adamowa Góra, Janów</t>
  </si>
  <si>
    <t>A. 2 927 527,53
B. 1 773 179,09
C.
…</t>
  </si>
  <si>
    <t>Budowa placu zabaw w Dachowej na terenie gminnym</t>
  </si>
  <si>
    <t>+ 277 694,00</t>
  </si>
  <si>
    <t>59 133,09</t>
  </si>
  <si>
    <t>- 295 694,00</t>
  </si>
  <si>
    <t>- 18 000,00</t>
  </si>
  <si>
    <t>Rózne rozliczenia</t>
  </si>
  <si>
    <t>+ 19 653,00</t>
  </si>
  <si>
    <t>Subwencje ogólne z budżetu państwa</t>
  </si>
  <si>
    <t>+ 39 480,09</t>
  </si>
  <si>
    <t>+ 490,09</t>
  </si>
  <si>
    <t>Dotacje celowe otrzymane z budżetu państwa na realizację własnych zadań bieżących gmin</t>
  </si>
  <si>
    <t>+ 38 990,00</t>
  </si>
  <si>
    <t>+ 59 133,09</t>
  </si>
  <si>
    <t>zmiana sposobu finansowania: (środki własne minus 277.694 , pożyczka plus 277.694)</t>
  </si>
  <si>
    <t xml:space="preserve">Załącznik nr 1 do Uchwały Nr XIV/62/2015 Rady Gminy Sochaczew z dnia 31 lipca 2015 roku zmieniająca Uchwałę Budżetową Gminy Sochaczew na rok 2015 </t>
  </si>
  <si>
    <t>Załącznik nr 5 do Uchwały Nr XIV/62/2015 Rady Gminy Sochaczew z dnia 31 lipca 2015 roku zmieniająca Uchwałę Budżetową Gminy Sochaczew na rok 2015.</t>
  </si>
  <si>
    <t xml:space="preserve">Załącznik nr 4 do Uchwały Nr XIV/62/2015 Rady Gminy Sochaczew z dnia 31 lipca 2015 roku zmieniająca Uchwałę Budżetową Gminy Sochaczew na rok 2015 </t>
  </si>
  <si>
    <t xml:space="preserve">Załącznik Nr 3 do Uchwały Nr XIV/62/2015 Rady Gminy Sochaczew z dnia 31 lipca 2015 roku zmieniająca Uchwałę Budżetową Gminy Sochaczew na rok 2015 </t>
  </si>
  <si>
    <t>Budowa kotłowni gazowej w istniejącym budynku Szkoły w Kątach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</si>
</sst>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2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9" fontId="1" fillId="0" borderId="10" xfId="54" applyFont="1" applyBorder="1" applyAlignment="1">
      <alignment horizontal="center" vertical="center" wrapText="1"/>
    </xf>
    <xf numFmtId="9" fontId="1" fillId="0" borderId="0" xfId="54" applyFont="1" applyAlignment="1">
      <alignment vertical="center"/>
    </xf>
    <xf numFmtId="172" fontId="1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" fontId="22" fillId="20" borderId="10" xfId="0" applyNumberFormat="1" applyFont="1" applyFill="1" applyBorder="1" applyAlignment="1">
      <alignment horizontal="right" vertical="center"/>
    </xf>
    <xf numFmtId="49" fontId="22" fillId="20" borderId="10" xfId="0" applyNumberFormat="1" applyFont="1" applyFill="1" applyBorder="1" applyAlignment="1">
      <alignment horizontal="right" vertical="center"/>
    </xf>
    <xf numFmtId="4" fontId="22" fillId="21" borderId="10" xfId="0" applyNumberFormat="1" applyFont="1" applyFill="1" applyBorder="1" applyAlignment="1">
      <alignment vertical="center"/>
    </xf>
    <xf numFmtId="49" fontId="22" fillId="21" borderId="10" xfId="0" applyNumberFormat="1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 wrapText="1"/>
    </xf>
    <xf numFmtId="4" fontId="8" fillId="20" borderId="10" xfId="0" applyNumberFormat="1" applyFont="1" applyFill="1" applyBorder="1" applyAlignment="1">
      <alignment horizontal="right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8" fillId="20" borderId="10" xfId="0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right" vertical="center"/>
    </xf>
    <xf numFmtId="49" fontId="8" fillId="20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49" fontId="47" fillId="0" borderId="10" xfId="0" applyNumberFormat="1" applyFont="1" applyBorder="1" applyAlignment="1">
      <alignment horizontal="right" vertical="center"/>
    </xf>
    <xf numFmtId="49" fontId="47" fillId="0" borderId="10" xfId="0" applyNumberFormat="1" applyFont="1" applyBorder="1" applyAlignment="1">
      <alignment horizontal="right" vertical="center"/>
    </xf>
    <xf numFmtId="49" fontId="48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1" fillId="0" borderId="10" xfId="54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16" fontId="0" fillId="0" borderId="0" xfId="0" applyNumberFormat="1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49" fontId="8" fillId="0" borderId="10" xfId="54" applyNumberFormat="1" applyFont="1" applyBorder="1" applyAlignment="1">
      <alignment horizontal="right" vertical="center"/>
    </xf>
    <xf numFmtId="172" fontId="1" fillId="0" borderId="10" xfId="42" applyNumberFormat="1" applyFont="1" applyBorder="1" applyAlignment="1">
      <alignment horizontal="right" vertical="center" wrapText="1"/>
    </xf>
    <xf numFmtId="4" fontId="1" fillId="20" borderId="10" xfId="0" applyNumberFormat="1" applyFont="1" applyFill="1" applyBorder="1" applyAlignment="1">
      <alignment horizontal="right" vertical="center"/>
    </xf>
    <xf numFmtId="4" fontId="1" fillId="2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8" fillId="21" borderId="10" xfId="0" applyNumberFormat="1" applyFont="1" applyFill="1" applyBorder="1" applyAlignment="1">
      <alignment horizontal="right" vertical="center"/>
    </xf>
    <xf numFmtId="49" fontId="26" fillId="20" borderId="10" xfId="0" applyNumberFormat="1" applyFont="1" applyFill="1" applyBorder="1" applyAlignment="1">
      <alignment horizontal="right" vertical="center"/>
    </xf>
    <xf numFmtId="4" fontId="26" fillId="20" borderId="10" xfId="0" applyNumberFormat="1" applyFont="1" applyFill="1" applyBorder="1" applyAlignment="1">
      <alignment horizontal="right" vertical="center"/>
    </xf>
    <xf numFmtId="4" fontId="13" fillId="0" borderId="12" xfId="0" applyNumberFormat="1" applyFont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24" borderId="10" xfId="0" applyNumberFormat="1" applyFill="1" applyBorder="1" applyAlignment="1">
      <alignment horizontal="right" vertical="center"/>
    </xf>
    <xf numFmtId="0" fontId="7" fillId="24" borderId="10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49" fontId="0" fillId="0" borderId="10" xfId="0" applyNumberFormat="1" applyFill="1" applyBorder="1" applyAlignment="1">
      <alignment horizontal="right" vertical="center"/>
    </xf>
    <xf numFmtId="49" fontId="28" fillId="24" borderId="10" xfId="0" applyNumberFormat="1" applyFont="1" applyFill="1" applyBorder="1" applyAlignment="1">
      <alignment horizontal="right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wrapText="1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9" fontId="1" fillId="0" borderId="10" xfId="54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26" fillId="2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6" fillId="20" borderId="10" xfId="0" applyFont="1" applyFill="1" applyBorder="1" applyAlignment="1">
      <alignment horizontal="center"/>
    </xf>
    <xf numFmtId="0" fontId="26" fillId="2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21" borderId="10" xfId="0" applyFont="1" applyFill="1" applyBorder="1" applyAlignment="1">
      <alignment vertical="center" wrapText="1"/>
    </xf>
    <xf numFmtId="0" fontId="5" fillId="21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6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9"/>
  <sheetViews>
    <sheetView tabSelected="1" zoomScalePageLayoutView="0" workbookViewId="0" topLeftCell="A1">
      <selection activeCell="H26" sqref="H26:L27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9.57421875" style="0" customWidth="1"/>
    <col min="6" max="6" width="10.28125" style="0" customWidth="1"/>
    <col min="7" max="7" width="10.42187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11.140625" style="0" customWidth="1"/>
    <col min="12" max="12" width="8.14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205" t="s">
        <v>223</v>
      </c>
      <c r="C1" s="206"/>
      <c r="D1" s="206"/>
      <c r="E1" s="206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2:21" ht="12.75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5" ht="9.75" customHeight="1">
      <c r="B3" s="6"/>
      <c r="C3" s="6"/>
      <c r="D3" s="6"/>
      <c r="E3" s="6"/>
    </row>
    <row r="4" ht="12.75">
      <c r="F4" s="1" t="s">
        <v>138</v>
      </c>
    </row>
    <row r="5" spans="1:12" s="109" customFormat="1" ht="15" customHeight="1">
      <c r="A5" s="204" t="s">
        <v>0</v>
      </c>
      <c r="B5" s="204" t="s">
        <v>10</v>
      </c>
      <c r="C5" s="211" t="s">
        <v>189</v>
      </c>
      <c r="D5" s="204" t="s">
        <v>187</v>
      </c>
      <c r="E5" s="204" t="s">
        <v>188</v>
      </c>
      <c r="F5" s="208" t="s">
        <v>146</v>
      </c>
      <c r="G5" s="208"/>
      <c r="H5" s="208"/>
      <c r="I5" s="208"/>
      <c r="J5" s="208"/>
      <c r="K5" s="208"/>
      <c r="L5" s="208"/>
    </row>
    <row r="6" spans="1:12" s="109" customFormat="1" ht="15" customHeight="1">
      <c r="A6" s="204"/>
      <c r="B6" s="204"/>
      <c r="C6" s="212"/>
      <c r="D6" s="210"/>
      <c r="E6" s="210"/>
      <c r="F6" s="209" t="s">
        <v>186</v>
      </c>
      <c r="G6" s="204" t="s">
        <v>75</v>
      </c>
      <c r="H6" s="204"/>
      <c r="I6" s="204"/>
      <c r="J6" s="204"/>
      <c r="K6" s="204"/>
      <c r="L6" s="204"/>
    </row>
    <row r="7" spans="1:12" s="109" customFormat="1" ht="15" customHeight="1">
      <c r="A7" s="210"/>
      <c r="B7" s="210"/>
      <c r="C7" s="212"/>
      <c r="D7" s="210"/>
      <c r="E7" s="210"/>
      <c r="F7" s="209"/>
      <c r="G7" s="204" t="s">
        <v>2</v>
      </c>
      <c r="H7" s="204" t="s">
        <v>8</v>
      </c>
      <c r="I7" s="204"/>
      <c r="J7" s="204" t="s">
        <v>7</v>
      </c>
      <c r="K7" s="204" t="s">
        <v>8</v>
      </c>
      <c r="L7" s="204"/>
    </row>
    <row r="8" spans="1:12" s="109" customFormat="1" ht="124.5" customHeight="1">
      <c r="A8" s="210"/>
      <c r="B8" s="210"/>
      <c r="C8" s="213"/>
      <c r="D8" s="210"/>
      <c r="E8" s="210"/>
      <c r="F8" s="209"/>
      <c r="G8" s="204"/>
      <c r="H8" s="108" t="s">
        <v>3</v>
      </c>
      <c r="I8" s="110" t="s">
        <v>4</v>
      </c>
      <c r="J8" s="204"/>
      <c r="K8" s="108" t="s">
        <v>3</v>
      </c>
      <c r="L8" s="110" t="s">
        <v>4</v>
      </c>
    </row>
    <row r="9" spans="1:12" s="112" customFormat="1" ht="12" customHeight="1">
      <c r="A9" s="111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111">
        <v>12</v>
      </c>
    </row>
    <row r="10" spans="1:12" s="1" customFormat="1" ht="35.25" customHeight="1">
      <c r="A10" s="113" t="s">
        <v>78</v>
      </c>
      <c r="B10" s="119" t="s">
        <v>214</v>
      </c>
      <c r="C10" s="114">
        <v>8226242</v>
      </c>
      <c r="D10" s="122" t="s">
        <v>215</v>
      </c>
      <c r="E10" s="122" t="s">
        <v>190</v>
      </c>
      <c r="F10" s="114">
        <v>8245895</v>
      </c>
      <c r="G10" s="114">
        <v>8245895</v>
      </c>
      <c r="H10" s="114">
        <v>0</v>
      </c>
      <c r="I10" s="115">
        <v>0</v>
      </c>
      <c r="J10" s="114">
        <v>0</v>
      </c>
      <c r="K10" s="114">
        <v>0</v>
      </c>
      <c r="L10" s="115">
        <v>0</v>
      </c>
    </row>
    <row r="11" spans="1:12" ht="44.25" customHeight="1">
      <c r="A11" s="116"/>
      <c r="B11" s="117" t="s">
        <v>216</v>
      </c>
      <c r="C11" s="118">
        <v>8206242</v>
      </c>
      <c r="D11" s="120" t="s">
        <v>215</v>
      </c>
      <c r="E11" s="120" t="s">
        <v>190</v>
      </c>
      <c r="F11" s="118">
        <v>8225895</v>
      </c>
      <c r="G11" s="120" t="s">
        <v>215</v>
      </c>
      <c r="H11" s="120" t="s">
        <v>197</v>
      </c>
      <c r="I11" s="121" t="s">
        <v>197</v>
      </c>
      <c r="J11" s="120" t="s">
        <v>197</v>
      </c>
      <c r="K11" s="120" t="s">
        <v>197</v>
      </c>
      <c r="L11" s="121" t="s">
        <v>197</v>
      </c>
    </row>
    <row r="12" spans="1:12" ht="52.5" customHeight="1">
      <c r="A12" s="113" t="s">
        <v>79</v>
      </c>
      <c r="B12" s="119" t="s">
        <v>80</v>
      </c>
      <c r="C12" s="114">
        <v>2402440.9</v>
      </c>
      <c r="D12" s="122" t="s">
        <v>217</v>
      </c>
      <c r="E12" s="122" t="s">
        <v>190</v>
      </c>
      <c r="F12" s="114">
        <v>2441920.99</v>
      </c>
      <c r="G12" s="114">
        <v>2441920.99</v>
      </c>
      <c r="H12" s="114">
        <v>2381920.99</v>
      </c>
      <c r="I12" s="115">
        <v>0</v>
      </c>
      <c r="J12" s="114">
        <v>0</v>
      </c>
      <c r="K12" s="114">
        <v>0</v>
      </c>
      <c r="L12" s="115">
        <v>0</v>
      </c>
    </row>
    <row r="13" spans="1:12" s="4" customFormat="1" ht="84.75" customHeight="1">
      <c r="A13" s="116"/>
      <c r="B13" s="117" t="s">
        <v>77</v>
      </c>
      <c r="C13" s="118">
        <v>2165278.9</v>
      </c>
      <c r="D13" s="120" t="s">
        <v>218</v>
      </c>
      <c r="E13" s="120" t="s">
        <v>190</v>
      </c>
      <c r="F13" s="118">
        <v>2165768.99</v>
      </c>
      <c r="G13" s="120" t="s">
        <v>218</v>
      </c>
      <c r="H13" s="120" t="s">
        <v>218</v>
      </c>
      <c r="I13" s="121" t="s">
        <v>197</v>
      </c>
      <c r="J13" s="120" t="s">
        <v>197</v>
      </c>
      <c r="K13" s="120" t="s">
        <v>197</v>
      </c>
      <c r="L13" s="121" t="s">
        <v>197</v>
      </c>
    </row>
    <row r="14" spans="1:12" s="4" customFormat="1" ht="58.5" customHeight="1">
      <c r="A14" s="116"/>
      <c r="B14" s="117" t="s">
        <v>219</v>
      </c>
      <c r="C14" s="118">
        <v>177162</v>
      </c>
      <c r="D14" s="120" t="s">
        <v>220</v>
      </c>
      <c r="E14" s="120" t="s">
        <v>190</v>
      </c>
      <c r="F14" s="118">
        <v>216152</v>
      </c>
      <c r="G14" s="120" t="s">
        <v>220</v>
      </c>
      <c r="H14" s="120" t="s">
        <v>220</v>
      </c>
      <c r="I14" s="121" t="s">
        <v>197</v>
      </c>
      <c r="J14" s="120" t="s">
        <v>197</v>
      </c>
      <c r="K14" s="120" t="s">
        <v>197</v>
      </c>
      <c r="L14" s="121" t="s">
        <v>197</v>
      </c>
    </row>
    <row r="15" spans="1:12" s="7" customFormat="1" ht="34.5" customHeight="1">
      <c r="A15" s="204" t="s">
        <v>9</v>
      </c>
      <c r="B15" s="204"/>
      <c r="C15" s="114">
        <v>38701881.5</v>
      </c>
      <c r="D15" s="122" t="s">
        <v>221</v>
      </c>
      <c r="E15" s="168" t="s">
        <v>190</v>
      </c>
      <c r="F15" s="114">
        <v>38761014.59</v>
      </c>
      <c r="G15" s="169">
        <v>33750816.97</v>
      </c>
      <c r="H15" s="169">
        <v>2887317.83</v>
      </c>
      <c r="I15" s="169">
        <v>90087.14</v>
      </c>
      <c r="J15" s="169">
        <v>5010197.62</v>
      </c>
      <c r="K15" s="114">
        <v>4870706.62</v>
      </c>
      <c r="L15" s="169">
        <v>10000</v>
      </c>
    </row>
    <row r="16" spans="2:5" ht="12.75">
      <c r="B16" s="2"/>
      <c r="C16" s="2"/>
      <c r="D16" s="2"/>
      <c r="E16" s="2"/>
    </row>
    <row r="17" spans="1:5" ht="12.75">
      <c r="A17" s="3" t="s">
        <v>5</v>
      </c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207" customHeight="1">
      <c r="B25" s="2"/>
      <c r="C25" s="2"/>
      <c r="D25" s="2"/>
      <c r="E25" s="2"/>
    </row>
    <row r="26" spans="2:5" ht="63" customHeight="1">
      <c r="B26" s="2"/>
      <c r="C26" s="2"/>
      <c r="D26" s="2"/>
      <c r="E26" s="2"/>
    </row>
    <row r="27" spans="2:12" ht="69" customHeight="1">
      <c r="B27" s="2"/>
      <c r="C27" s="2"/>
      <c r="D27" s="2"/>
      <c r="E27" s="2"/>
      <c r="H27" s="58"/>
      <c r="I27" s="59"/>
      <c r="K27" s="58"/>
      <c r="L27" s="59"/>
    </row>
    <row r="28" spans="2:5" ht="48" customHeight="1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</sheetData>
  <sheetProtection/>
  <mergeCells count="14">
    <mergeCell ref="B5:B8"/>
    <mergeCell ref="C5:C8"/>
    <mergeCell ref="D5:D8"/>
    <mergeCell ref="E5:E8"/>
    <mergeCell ref="G6:L6"/>
    <mergeCell ref="B1:U2"/>
    <mergeCell ref="A15:B15"/>
    <mergeCell ref="J7:J8"/>
    <mergeCell ref="K7:L7"/>
    <mergeCell ref="G7:G8"/>
    <mergeCell ref="H7:I7"/>
    <mergeCell ref="F5:L5"/>
    <mergeCell ref="F6:F8"/>
    <mergeCell ref="A5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7"/>
  <sheetViews>
    <sheetView workbookViewId="0" topLeftCell="A1">
      <selection activeCell="F37" sqref="F37"/>
    </sheetView>
  </sheetViews>
  <sheetFormatPr defaultColWidth="9.140625" defaultRowHeight="12.75"/>
  <cols>
    <col min="1" max="1" width="3.28125" style="2" customWidth="1"/>
    <col min="2" max="2" width="5.421875" style="2" customWidth="1"/>
    <col min="3" max="3" width="7.7109375" style="2" customWidth="1"/>
    <col min="4" max="4" width="14.57421875" style="2" customWidth="1"/>
    <col min="5" max="5" width="12.8515625" style="2" customWidth="1"/>
    <col min="6" max="6" width="14.57421875" style="2" customWidth="1"/>
    <col min="7" max="7" width="13.57421875" style="2" customWidth="1"/>
    <col min="8" max="8" width="12.57421875" style="2" customWidth="1"/>
    <col min="9" max="9" width="13.140625" style="2" customWidth="1"/>
    <col min="10" max="10" width="11.140625" style="2" customWidth="1"/>
    <col min="11" max="11" width="11.8515625" style="2" customWidth="1"/>
    <col min="12" max="12" width="0.85546875" style="2" hidden="1" customWidth="1"/>
    <col min="13" max="15" width="9.140625" style="2" hidden="1" customWidth="1"/>
    <col min="16" max="16" width="9.57421875" style="2" customWidth="1"/>
    <col min="17" max="16384" width="9.140625" style="2" customWidth="1"/>
  </cols>
  <sheetData>
    <row r="1" spans="6:16" ht="26.25" customHeight="1">
      <c r="F1" s="203" t="s">
        <v>226</v>
      </c>
      <c r="G1" s="203"/>
      <c r="H1" s="203"/>
      <c r="I1" s="203"/>
      <c r="J1" s="207"/>
      <c r="K1" s="207"/>
      <c r="L1" s="207"/>
      <c r="M1" s="207"/>
      <c r="N1" s="207"/>
      <c r="O1" s="207"/>
      <c r="P1" s="207"/>
    </row>
    <row r="2" ht="18.75" customHeight="1">
      <c r="I2" s="23" t="s">
        <v>201</v>
      </c>
    </row>
    <row r="3" ht="6.75" customHeight="1"/>
    <row r="4" spans="1:11" ht="54" customHeight="1">
      <c r="A4" s="216" t="s">
        <v>202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0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28"/>
    </row>
    <row r="6" spans="1:16" s="31" customFormat="1" ht="19.5" customHeight="1">
      <c r="A6" s="197" t="s">
        <v>11</v>
      </c>
      <c r="B6" s="197" t="s">
        <v>0</v>
      </c>
      <c r="C6" s="197" t="s">
        <v>59</v>
      </c>
      <c r="D6" s="198" t="s">
        <v>74</v>
      </c>
      <c r="E6" s="198" t="s">
        <v>60</v>
      </c>
      <c r="F6" s="198" t="s">
        <v>61</v>
      </c>
      <c r="G6" s="198"/>
      <c r="H6" s="198"/>
      <c r="I6" s="198"/>
      <c r="J6" s="198"/>
      <c r="K6" s="198" t="s">
        <v>62</v>
      </c>
      <c r="L6" s="137"/>
      <c r="M6" s="137"/>
      <c r="N6" s="137"/>
      <c r="O6" s="137"/>
      <c r="P6" s="214" t="s">
        <v>199</v>
      </c>
    </row>
    <row r="7" spans="1:16" s="31" customFormat="1" ht="19.5" customHeight="1">
      <c r="A7" s="197"/>
      <c r="B7" s="197"/>
      <c r="C7" s="197"/>
      <c r="D7" s="198"/>
      <c r="E7" s="198"/>
      <c r="F7" s="198" t="s">
        <v>148</v>
      </c>
      <c r="G7" s="198" t="s">
        <v>63</v>
      </c>
      <c r="H7" s="198"/>
      <c r="I7" s="198"/>
      <c r="J7" s="198"/>
      <c r="K7" s="198"/>
      <c r="L7" s="137"/>
      <c r="M7" s="137"/>
      <c r="N7" s="137"/>
      <c r="O7" s="137"/>
      <c r="P7" s="215"/>
    </row>
    <row r="8" spans="1:16" s="31" customFormat="1" ht="29.25" customHeight="1">
      <c r="A8" s="197"/>
      <c r="B8" s="197"/>
      <c r="C8" s="197"/>
      <c r="D8" s="198"/>
      <c r="E8" s="198"/>
      <c r="F8" s="198"/>
      <c r="G8" s="198" t="s">
        <v>64</v>
      </c>
      <c r="H8" s="198" t="s">
        <v>65</v>
      </c>
      <c r="I8" s="198" t="s">
        <v>66</v>
      </c>
      <c r="J8" s="198" t="s">
        <v>67</v>
      </c>
      <c r="K8" s="198"/>
      <c r="L8" s="137"/>
      <c r="M8" s="137"/>
      <c r="N8" s="137"/>
      <c r="O8" s="137"/>
      <c r="P8" s="215"/>
    </row>
    <row r="9" spans="1:16" s="31" customFormat="1" ht="19.5" customHeight="1">
      <c r="A9" s="197"/>
      <c r="B9" s="197"/>
      <c r="C9" s="197"/>
      <c r="D9" s="198"/>
      <c r="E9" s="198"/>
      <c r="F9" s="198"/>
      <c r="G9" s="198"/>
      <c r="H9" s="198"/>
      <c r="I9" s="198"/>
      <c r="J9" s="198"/>
      <c r="K9" s="198"/>
      <c r="L9" s="137"/>
      <c r="M9" s="137"/>
      <c r="N9" s="137"/>
      <c r="O9" s="137"/>
      <c r="P9" s="215"/>
    </row>
    <row r="10" spans="1:16" s="31" customFormat="1" ht="19.5" customHeight="1">
      <c r="A10" s="197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37"/>
      <c r="M10" s="137"/>
      <c r="N10" s="137"/>
      <c r="O10" s="137"/>
      <c r="P10" s="215"/>
    </row>
    <row r="11" spans="1:16" ht="22.5" customHeight="1">
      <c r="A11" s="42">
        <v>1</v>
      </c>
      <c r="B11" s="42">
        <v>2</v>
      </c>
      <c r="C11" s="42">
        <v>3</v>
      </c>
      <c r="D11" s="42">
        <v>5</v>
      </c>
      <c r="E11" s="42">
        <v>6</v>
      </c>
      <c r="F11" s="42">
        <v>7</v>
      </c>
      <c r="G11" s="42">
        <v>8</v>
      </c>
      <c r="H11" s="42">
        <v>9</v>
      </c>
      <c r="I11" s="42">
        <v>10</v>
      </c>
      <c r="J11" s="42">
        <v>11</v>
      </c>
      <c r="K11" s="42">
        <v>12</v>
      </c>
      <c r="P11" s="132">
        <v>13</v>
      </c>
    </row>
    <row r="12" spans="1:16" ht="72" customHeight="1">
      <c r="A12" s="149" t="s">
        <v>14</v>
      </c>
      <c r="B12" s="150" t="s">
        <v>76</v>
      </c>
      <c r="C12" s="150" t="s">
        <v>91</v>
      </c>
      <c r="D12" s="151" t="s">
        <v>149</v>
      </c>
      <c r="E12" s="140">
        <f aca="true" t="shared" si="0" ref="E12:E47">SUM(F12)</f>
        <v>18500</v>
      </c>
      <c r="F12" s="140">
        <f>SUM(G12:H12,J12)</f>
        <v>18500</v>
      </c>
      <c r="G12" s="140">
        <v>18500</v>
      </c>
      <c r="H12" s="140"/>
      <c r="I12" s="152" t="s">
        <v>68</v>
      </c>
      <c r="J12" s="140"/>
      <c r="K12" s="142" t="s">
        <v>119</v>
      </c>
      <c r="L12" s="143"/>
      <c r="M12" s="143"/>
      <c r="N12" s="153"/>
      <c r="O12" s="143"/>
      <c r="P12" s="154"/>
    </row>
    <row r="13" spans="1:16" s="47" customFormat="1" ht="50.25" customHeight="1">
      <c r="A13" s="200" t="s">
        <v>121</v>
      </c>
      <c r="B13" s="201"/>
      <c r="C13" s="201"/>
      <c r="D13" s="201"/>
      <c r="E13" s="35">
        <f t="shared" si="0"/>
        <v>18500</v>
      </c>
      <c r="F13" s="35">
        <f>SUM(G13:H13,I13,J13)</f>
        <v>18500</v>
      </c>
      <c r="G13" s="35">
        <f>SUM(G12:G12)</f>
        <v>18500</v>
      </c>
      <c r="H13" s="35">
        <f>SUM(H12:H12)</f>
        <v>0</v>
      </c>
      <c r="I13" s="50"/>
      <c r="J13" s="35">
        <f>SUM(J12:J12)</f>
        <v>0</v>
      </c>
      <c r="K13" s="51"/>
      <c r="P13" s="136"/>
    </row>
    <row r="14" spans="1:16" s="47" customFormat="1" ht="89.25" customHeight="1">
      <c r="A14" s="45" t="s">
        <v>16</v>
      </c>
      <c r="B14" s="33" t="s">
        <v>81</v>
      </c>
      <c r="C14" s="33" t="s">
        <v>82</v>
      </c>
      <c r="D14" s="32" t="s">
        <v>170</v>
      </c>
      <c r="E14" s="36">
        <f t="shared" si="0"/>
        <v>120000</v>
      </c>
      <c r="F14" s="36">
        <f>SUM(G14:H14,J14)</f>
        <v>120000</v>
      </c>
      <c r="G14" s="36">
        <v>120000</v>
      </c>
      <c r="H14" s="36"/>
      <c r="I14" s="49" t="s">
        <v>68</v>
      </c>
      <c r="J14" s="36"/>
      <c r="K14" s="48" t="s">
        <v>119</v>
      </c>
      <c r="P14" s="134"/>
    </row>
    <row r="15" spans="1:16" ht="86.25" customHeight="1">
      <c r="A15" s="39" t="s">
        <v>18</v>
      </c>
      <c r="B15" s="33" t="s">
        <v>118</v>
      </c>
      <c r="C15" s="33" t="s">
        <v>118</v>
      </c>
      <c r="D15" s="32" t="s">
        <v>161</v>
      </c>
      <c r="E15" s="36">
        <f t="shared" si="0"/>
        <v>150000</v>
      </c>
      <c r="F15" s="36">
        <f aca="true" t="shared" si="1" ref="F15:F25">SUM(G15:H15,J15)</f>
        <v>150000</v>
      </c>
      <c r="G15" s="36">
        <v>150000</v>
      </c>
      <c r="H15" s="36"/>
      <c r="I15" s="49" t="s">
        <v>68</v>
      </c>
      <c r="J15" s="36"/>
      <c r="K15" s="48" t="s">
        <v>119</v>
      </c>
      <c r="P15" s="133"/>
    </row>
    <row r="16" spans="1:17" ht="84" customHeight="1">
      <c r="A16" s="43" t="s">
        <v>26</v>
      </c>
      <c r="B16" s="150" t="s">
        <v>118</v>
      </c>
      <c r="C16" s="150" t="s">
        <v>118</v>
      </c>
      <c r="D16" s="139" t="s">
        <v>204</v>
      </c>
      <c r="E16" s="140">
        <f t="shared" si="0"/>
        <v>150000</v>
      </c>
      <c r="F16" s="140">
        <f t="shared" si="1"/>
        <v>150000</v>
      </c>
      <c r="G16" s="140">
        <v>150000</v>
      </c>
      <c r="H16" s="140"/>
      <c r="I16" s="141" t="s">
        <v>68</v>
      </c>
      <c r="J16" s="140"/>
      <c r="K16" s="142" t="s">
        <v>119</v>
      </c>
      <c r="L16" s="143"/>
      <c r="M16" s="143"/>
      <c r="N16" s="143"/>
      <c r="O16" s="143"/>
      <c r="P16" s="144"/>
      <c r="Q16" s="23"/>
    </row>
    <row r="17" spans="1:16" s="143" customFormat="1" ht="63" customHeight="1">
      <c r="A17" s="43" t="s">
        <v>29</v>
      </c>
      <c r="B17" s="150" t="s">
        <v>118</v>
      </c>
      <c r="C17" s="150" t="s">
        <v>118</v>
      </c>
      <c r="D17" s="139" t="s">
        <v>150</v>
      </c>
      <c r="E17" s="171">
        <f t="shared" si="0"/>
        <v>323769.56</v>
      </c>
      <c r="F17" s="172">
        <v>323769.56</v>
      </c>
      <c r="G17" s="171">
        <v>153769.56</v>
      </c>
      <c r="H17" s="140"/>
      <c r="I17" s="173" t="s">
        <v>203</v>
      </c>
      <c r="J17" s="140"/>
      <c r="K17" s="142" t="s">
        <v>119</v>
      </c>
      <c r="P17" s="154"/>
    </row>
    <row r="18" spans="1:16" ht="69.75" customHeight="1">
      <c r="A18" s="39" t="s">
        <v>32</v>
      </c>
      <c r="B18" s="33" t="s">
        <v>118</v>
      </c>
      <c r="C18" s="33" t="s">
        <v>118</v>
      </c>
      <c r="D18" s="32" t="s">
        <v>151</v>
      </c>
      <c r="E18" s="36">
        <f t="shared" si="0"/>
        <v>200000</v>
      </c>
      <c r="F18" s="36">
        <f t="shared" si="1"/>
        <v>200000</v>
      </c>
      <c r="G18" s="36">
        <v>200000</v>
      </c>
      <c r="H18" s="36"/>
      <c r="I18" s="49" t="s">
        <v>68</v>
      </c>
      <c r="J18" s="36"/>
      <c r="K18" s="48" t="s">
        <v>119</v>
      </c>
      <c r="P18" s="133"/>
    </row>
    <row r="19" spans="1:16" ht="77.25" customHeight="1">
      <c r="A19" s="60" t="s">
        <v>35</v>
      </c>
      <c r="B19" s="54" t="s">
        <v>118</v>
      </c>
      <c r="C19" s="54" t="s">
        <v>118</v>
      </c>
      <c r="D19" s="77" t="s">
        <v>139</v>
      </c>
      <c r="E19" s="53">
        <f t="shared" si="0"/>
        <v>120000</v>
      </c>
      <c r="F19" s="53">
        <f t="shared" si="1"/>
        <v>120000</v>
      </c>
      <c r="G19" s="53">
        <v>120000</v>
      </c>
      <c r="H19" s="53"/>
      <c r="I19" s="55" t="s">
        <v>68</v>
      </c>
      <c r="J19" s="53"/>
      <c r="K19" s="56" t="s">
        <v>119</v>
      </c>
      <c r="P19" s="133"/>
    </row>
    <row r="20" spans="1:16" s="155" customFormat="1" ht="77.25" customHeight="1">
      <c r="A20" s="43" t="s">
        <v>38</v>
      </c>
      <c r="B20" s="150" t="s">
        <v>118</v>
      </c>
      <c r="C20" s="150" t="s">
        <v>118</v>
      </c>
      <c r="D20" s="139" t="s">
        <v>175</v>
      </c>
      <c r="E20" s="140">
        <f t="shared" si="0"/>
        <v>200000</v>
      </c>
      <c r="F20" s="140">
        <f t="shared" si="1"/>
        <v>200000</v>
      </c>
      <c r="G20" s="140">
        <v>200000</v>
      </c>
      <c r="H20" s="140"/>
      <c r="I20" s="141" t="s">
        <v>68</v>
      </c>
      <c r="J20" s="140"/>
      <c r="K20" s="142" t="s">
        <v>119</v>
      </c>
      <c r="P20" s="154"/>
    </row>
    <row r="21" spans="1:16" s="23" customFormat="1" ht="66" customHeight="1">
      <c r="A21" s="66" t="s">
        <v>94</v>
      </c>
      <c r="B21" s="66" t="s">
        <v>118</v>
      </c>
      <c r="C21" s="66" t="s">
        <v>118</v>
      </c>
      <c r="D21" s="78" t="s">
        <v>152</v>
      </c>
      <c r="E21" s="64">
        <f t="shared" si="0"/>
        <v>100000</v>
      </c>
      <c r="F21" s="64">
        <f t="shared" si="1"/>
        <v>100000</v>
      </c>
      <c r="G21" s="67">
        <v>100000</v>
      </c>
      <c r="H21" s="68"/>
      <c r="I21" s="69" t="s">
        <v>68</v>
      </c>
      <c r="J21" s="68"/>
      <c r="K21" s="70" t="s">
        <v>119</v>
      </c>
      <c r="P21" s="135"/>
    </row>
    <row r="22" spans="1:16" s="159" customFormat="1" ht="80.25" customHeight="1">
      <c r="A22" s="43" t="s">
        <v>95</v>
      </c>
      <c r="B22" s="43" t="s">
        <v>118</v>
      </c>
      <c r="C22" s="43" t="s">
        <v>118</v>
      </c>
      <c r="D22" s="139" t="s">
        <v>153</v>
      </c>
      <c r="E22" s="140">
        <f t="shared" si="0"/>
        <v>110000</v>
      </c>
      <c r="F22" s="140">
        <f t="shared" si="1"/>
        <v>110000</v>
      </c>
      <c r="G22" s="156">
        <v>110000</v>
      </c>
      <c r="H22" s="157"/>
      <c r="I22" s="141" t="s">
        <v>68</v>
      </c>
      <c r="J22" s="157"/>
      <c r="K22" s="158" t="s">
        <v>119</v>
      </c>
      <c r="P22" s="154"/>
    </row>
    <row r="23" spans="1:16" s="159" customFormat="1" ht="102.75" customHeight="1">
      <c r="A23" s="43" t="s">
        <v>96</v>
      </c>
      <c r="B23" s="43" t="s">
        <v>118</v>
      </c>
      <c r="C23" s="43" t="s">
        <v>118</v>
      </c>
      <c r="D23" s="139" t="s">
        <v>207</v>
      </c>
      <c r="E23" s="171">
        <f>SUM(F23)</f>
        <v>5855055.06</v>
      </c>
      <c r="F23" s="171">
        <v>5855055.06</v>
      </c>
      <c r="G23" s="174">
        <v>4348.44</v>
      </c>
      <c r="H23" s="172">
        <v>1150000</v>
      </c>
      <c r="I23" s="173" t="s">
        <v>208</v>
      </c>
      <c r="J23" s="157"/>
      <c r="K23" s="158" t="s">
        <v>119</v>
      </c>
      <c r="P23" s="175"/>
    </row>
    <row r="24" spans="1:16" s="23" customFormat="1" ht="60.75" customHeight="1">
      <c r="A24" s="60" t="s">
        <v>97</v>
      </c>
      <c r="B24" s="60" t="s">
        <v>118</v>
      </c>
      <c r="C24" s="60" t="s">
        <v>118</v>
      </c>
      <c r="D24" s="77" t="s">
        <v>172</v>
      </c>
      <c r="E24" s="53">
        <f t="shared" si="0"/>
        <v>6000</v>
      </c>
      <c r="F24" s="53">
        <f t="shared" si="1"/>
        <v>6000</v>
      </c>
      <c r="G24" s="61">
        <v>6000</v>
      </c>
      <c r="H24" s="62"/>
      <c r="I24" s="55" t="s">
        <v>68</v>
      </c>
      <c r="J24" s="62"/>
      <c r="K24" s="63" t="s">
        <v>119</v>
      </c>
      <c r="P24" s="135"/>
    </row>
    <row r="25" spans="1:16" s="71" customFormat="1" ht="75.75" customHeight="1">
      <c r="A25" s="39" t="s">
        <v>98</v>
      </c>
      <c r="B25" s="39" t="s">
        <v>118</v>
      </c>
      <c r="C25" s="39" t="s">
        <v>118</v>
      </c>
      <c r="D25" s="77" t="s">
        <v>162</v>
      </c>
      <c r="E25" s="36">
        <f t="shared" si="0"/>
        <v>6000</v>
      </c>
      <c r="F25" s="36">
        <f t="shared" si="1"/>
        <v>6000</v>
      </c>
      <c r="G25" s="44">
        <v>6000</v>
      </c>
      <c r="H25" s="37"/>
      <c r="I25" s="49" t="s">
        <v>68</v>
      </c>
      <c r="J25" s="37"/>
      <c r="K25" s="52" t="s">
        <v>119</v>
      </c>
      <c r="P25" s="135"/>
    </row>
    <row r="26" spans="1:16" s="71" customFormat="1" ht="60.75" customHeight="1">
      <c r="A26" s="39" t="s">
        <v>99</v>
      </c>
      <c r="B26" s="39" t="s">
        <v>118</v>
      </c>
      <c r="C26" s="39" t="s">
        <v>118</v>
      </c>
      <c r="D26" s="77" t="s">
        <v>178</v>
      </c>
      <c r="E26" s="36">
        <f t="shared" si="0"/>
        <v>10000</v>
      </c>
      <c r="F26" s="36">
        <f>SUM(G26:H26,J26)</f>
        <v>10000</v>
      </c>
      <c r="G26" s="44">
        <v>10000</v>
      </c>
      <c r="H26" s="37"/>
      <c r="I26" s="49" t="s">
        <v>68</v>
      </c>
      <c r="J26" s="37"/>
      <c r="K26" s="52" t="s">
        <v>119</v>
      </c>
      <c r="P26" s="135"/>
    </row>
    <row r="27" spans="1:16" s="80" customFormat="1" ht="33" customHeight="1">
      <c r="A27" s="202" t="s">
        <v>120</v>
      </c>
      <c r="B27" s="202"/>
      <c r="C27" s="202"/>
      <c r="D27" s="202"/>
      <c r="E27" s="81">
        <f t="shared" si="0"/>
        <v>7350824.62</v>
      </c>
      <c r="F27" s="81">
        <f>SUM(G27:H27,I27,J27)</f>
        <v>7350824.62</v>
      </c>
      <c r="G27" s="81">
        <f>SUM(G14:G26)</f>
        <v>1330118</v>
      </c>
      <c r="H27" s="81">
        <f>SUM(H14:H26)</f>
        <v>1150000</v>
      </c>
      <c r="I27" s="162">
        <v>4870706.62</v>
      </c>
      <c r="J27" s="81">
        <f>SUM(J14:J26)</f>
        <v>0</v>
      </c>
      <c r="K27" s="79"/>
      <c r="P27" s="161"/>
    </row>
    <row r="28" spans="1:16" s="71" customFormat="1" ht="60.75" customHeight="1">
      <c r="A28" s="39" t="s">
        <v>100</v>
      </c>
      <c r="B28" s="39">
        <v>750</v>
      </c>
      <c r="C28" s="39">
        <v>75023</v>
      </c>
      <c r="D28" s="77" t="s">
        <v>154</v>
      </c>
      <c r="E28" s="36">
        <f t="shared" si="0"/>
        <v>117420</v>
      </c>
      <c r="F28" s="36">
        <f>SUM(G28:H28,J28)</f>
        <v>117420</v>
      </c>
      <c r="G28" s="44">
        <v>117420</v>
      </c>
      <c r="H28" s="37"/>
      <c r="I28" s="49" t="s">
        <v>68</v>
      </c>
      <c r="J28" s="37"/>
      <c r="K28" s="52" t="s">
        <v>119</v>
      </c>
      <c r="P28" s="135"/>
    </row>
    <row r="29" spans="1:16" s="71" customFormat="1" ht="90.75" customHeight="1">
      <c r="A29" s="39" t="s">
        <v>101</v>
      </c>
      <c r="B29" s="39" t="s">
        <v>118</v>
      </c>
      <c r="C29" s="39" t="s">
        <v>118</v>
      </c>
      <c r="D29" s="77" t="s">
        <v>155</v>
      </c>
      <c r="E29" s="36">
        <f t="shared" si="0"/>
        <v>100000</v>
      </c>
      <c r="F29" s="36">
        <f>SUM(G29:H29,J29)</f>
        <v>100000</v>
      </c>
      <c r="G29" s="44">
        <v>100000</v>
      </c>
      <c r="H29" s="37"/>
      <c r="I29" s="49" t="s">
        <v>68</v>
      </c>
      <c r="J29" s="37"/>
      <c r="K29" s="52" t="s">
        <v>119</v>
      </c>
      <c r="P29" s="135"/>
    </row>
    <row r="30" spans="1:16" s="71" customFormat="1" ht="62.25" customHeight="1">
      <c r="A30" s="43" t="s">
        <v>102</v>
      </c>
      <c r="B30" s="43" t="s">
        <v>118</v>
      </c>
      <c r="C30" s="43" t="s">
        <v>118</v>
      </c>
      <c r="D30" s="160" t="s">
        <v>206</v>
      </c>
      <c r="E30" s="140">
        <f t="shared" si="0"/>
        <v>105000</v>
      </c>
      <c r="F30" s="140">
        <f>SUM(G30:H30,J30)</f>
        <v>105000</v>
      </c>
      <c r="G30" s="156">
        <v>105000</v>
      </c>
      <c r="H30" s="157"/>
      <c r="I30" s="141" t="s">
        <v>68</v>
      </c>
      <c r="J30" s="157"/>
      <c r="K30" s="158" t="s">
        <v>119</v>
      </c>
      <c r="L30" s="165"/>
      <c r="M30" s="165"/>
      <c r="N30" s="165"/>
      <c r="O30" s="165"/>
      <c r="P30" s="154"/>
    </row>
    <row r="31" spans="1:16" s="80" customFormat="1" ht="33" customHeight="1">
      <c r="A31" s="202" t="s">
        <v>123</v>
      </c>
      <c r="B31" s="202"/>
      <c r="C31" s="202"/>
      <c r="D31" s="202"/>
      <c r="E31" s="81">
        <f t="shared" si="0"/>
        <v>322420</v>
      </c>
      <c r="F31" s="81">
        <f>SUM(G31:H31,I31,J31)</f>
        <v>322420</v>
      </c>
      <c r="G31" s="81">
        <f>SUM(G28:G30)</f>
        <v>322420</v>
      </c>
      <c r="H31" s="81">
        <f>SUM(H28:H30)</f>
        <v>0</v>
      </c>
      <c r="I31" s="82"/>
      <c r="J31" s="81">
        <f>SUM(J18:J24)</f>
        <v>0</v>
      </c>
      <c r="K31" s="79"/>
      <c r="P31" s="145"/>
    </row>
    <row r="32" spans="1:16" ht="66" customHeight="1">
      <c r="A32" s="39" t="s">
        <v>103</v>
      </c>
      <c r="B32" s="45">
        <v>754</v>
      </c>
      <c r="C32" s="45">
        <v>75412</v>
      </c>
      <c r="D32" s="83" t="s">
        <v>174</v>
      </c>
      <c r="E32" s="36">
        <f t="shared" si="0"/>
        <v>10000</v>
      </c>
      <c r="F32" s="36">
        <f aca="true" t="shared" si="2" ref="F32:F47">SUM(G32:H32,J32)</f>
        <v>10000</v>
      </c>
      <c r="G32" s="36">
        <v>10000</v>
      </c>
      <c r="H32" s="36"/>
      <c r="I32" s="49" t="s">
        <v>68</v>
      </c>
      <c r="J32" s="36"/>
      <c r="K32" s="48" t="s">
        <v>119</v>
      </c>
      <c r="P32" s="133"/>
    </row>
    <row r="33" spans="1:16" s="143" customFormat="1" ht="105" customHeight="1">
      <c r="A33" s="43" t="s">
        <v>104</v>
      </c>
      <c r="B33" s="43" t="s">
        <v>118</v>
      </c>
      <c r="C33" s="43" t="s">
        <v>118</v>
      </c>
      <c r="D33" s="139" t="s">
        <v>200</v>
      </c>
      <c r="E33" s="140">
        <f t="shared" si="0"/>
        <v>127000</v>
      </c>
      <c r="F33" s="140">
        <f>SUM(G33:H33,J33)</f>
        <v>127000</v>
      </c>
      <c r="G33" s="140">
        <v>127000</v>
      </c>
      <c r="H33" s="140"/>
      <c r="I33" s="141" t="s">
        <v>68</v>
      </c>
      <c r="J33" s="140"/>
      <c r="K33" s="142" t="s">
        <v>119</v>
      </c>
      <c r="P33" s="144"/>
    </row>
    <row r="34" spans="1:16" s="47" customFormat="1" ht="52.5" customHeight="1">
      <c r="A34" s="200" t="s">
        <v>122</v>
      </c>
      <c r="B34" s="201"/>
      <c r="C34" s="201"/>
      <c r="D34" s="201"/>
      <c r="E34" s="35">
        <f t="shared" si="0"/>
        <v>137000</v>
      </c>
      <c r="F34" s="35">
        <f t="shared" si="2"/>
        <v>137000</v>
      </c>
      <c r="G34" s="35">
        <f>SUM(G32:G33)</f>
        <v>137000</v>
      </c>
      <c r="H34" s="35">
        <f>SUM(H32:H33)</f>
        <v>0</v>
      </c>
      <c r="I34" s="50"/>
      <c r="J34" s="35">
        <f>SUM(J32:J33)</f>
        <v>0</v>
      </c>
      <c r="K34" s="51"/>
      <c r="P34" s="136"/>
    </row>
    <row r="35" spans="1:16" ht="103.5" customHeight="1">
      <c r="A35" s="39" t="s">
        <v>105</v>
      </c>
      <c r="B35" s="33" t="s">
        <v>83</v>
      </c>
      <c r="C35" s="33" t="s">
        <v>131</v>
      </c>
      <c r="D35" s="32" t="s">
        <v>156</v>
      </c>
      <c r="E35" s="36">
        <f t="shared" si="0"/>
        <v>50000</v>
      </c>
      <c r="F35" s="36">
        <f t="shared" si="2"/>
        <v>50000</v>
      </c>
      <c r="G35" s="36">
        <v>50000</v>
      </c>
      <c r="H35" s="36"/>
      <c r="I35" s="49" t="s">
        <v>68</v>
      </c>
      <c r="J35" s="36"/>
      <c r="K35" s="48" t="s">
        <v>119</v>
      </c>
      <c r="P35" s="133"/>
    </row>
    <row r="36" spans="1:16" ht="105" customHeight="1">
      <c r="A36" s="39" t="s">
        <v>106</v>
      </c>
      <c r="B36" s="33" t="s">
        <v>118</v>
      </c>
      <c r="C36" s="38" t="s">
        <v>118</v>
      </c>
      <c r="D36" s="32" t="s">
        <v>171</v>
      </c>
      <c r="E36" s="36">
        <f t="shared" si="0"/>
        <v>60000</v>
      </c>
      <c r="F36" s="36">
        <f t="shared" si="2"/>
        <v>60000</v>
      </c>
      <c r="G36" s="36">
        <v>60000</v>
      </c>
      <c r="H36" s="36"/>
      <c r="I36" s="49" t="s">
        <v>68</v>
      </c>
      <c r="J36" s="36"/>
      <c r="K36" s="48" t="s">
        <v>119</v>
      </c>
      <c r="P36" s="133"/>
    </row>
    <row r="37" spans="1:16" ht="84.75" customHeight="1">
      <c r="A37" s="176" t="s">
        <v>107</v>
      </c>
      <c r="B37" s="177" t="s">
        <v>118</v>
      </c>
      <c r="C37" s="178" t="s">
        <v>118</v>
      </c>
      <c r="D37" s="179" t="s">
        <v>227</v>
      </c>
      <c r="E37" s="180">
        <f t="shared" si="0"/>
        <v>350000</v>
      </c>
      <c r="F37" s="180">
        <f>SUM(G37:H37,J37)</f>
        <v>350000</v>
      </c>
      <c r="G37" s="180">
        <v>72306</v>
      </c>
      <c r="H37" s="180">
        <v>277694</v>
      </c>
      <c r="I37" s="181" t="s">
        <v>68</v>
      </c>
      <c r="J37" s="180"/>
      <c r="K37" s="182" t="s">
        <v>119</v>
      </c>
      <c r="L37" s="183"/>
      <c r="M37" s="183"/>
      <c r="N37" s="183"/>
      <c r="O37" s="183"/>
      <c r="P37" s="185" t="s">
        <v>222</v>
      </c>
    </row>
    <row r="38" spans="1:16" s="47" customFormat="1" ht="63" customHeight="1">
      <c r="A38" s="200" t="s">
        <v>137</v>
      </c>
      <c r="B38" s="201"/>
      <c r="C38" s="201"/>
      <c r="D38" s="201"/>
      <c r="E38" s="35">
        <f t="shared" si="0"/>
        <v>460000</v>
      </c>
      <c r="F38" s="35">
        <f t="shared" si="2"/>
        <v>460000</v>
      </c>
      <c r="G38" s="35">
        <f>SUM(G35:G37)</f>
        <v>182306</v>
      </c>
      <c r="H38" s="35">
        <f>SUM(H35:H37)</f>
        <v>277694</v>
      </c>
      <c r="I38" s="50" t="s">
        <v>68</v>
      </c>
      <c r="J38" s="35">
        <f>SUM(J35:J36)</f>
        <v>0</v>
      </c>
      <c r="K38" s="51"/>
      <c r="P38" s="136" t="s">
        <v>197</v>
      </c>
    </row>
    <row r="39" spans="1:16" s="47" customFormat="1" ht="81.75" customHeight="1">
      <c r="A39" s="39" t="s">
        <v>108</v>
      </c>
      <c r="B39" s="33" t="s">
        <v>86</v>
      </c>
      <c r="C39" s="38" t="s">
        <v>168</v>
      </c>
      <c r="D39" s="32" t="s">
        <v>176</v>
      </c>
      <c r="E39" s="36">
        <f t="shared" si="0"/>
        <v>4000</v>
      </c>
      <c r="F39" s="36">
        <f>SUM(G39:H39,J39)</f>
        <v>4000</v>
      </c>
      <c r="G39" s="36">
        <v>4000</v>
      </c>
      <c r="H39" s="36"/>
      <c r="I39" s="49" t="s">
        <v>68</v>
      </c>
      <c r="J39" s="36"/>
      <c r="K39" s="48" t="s">
        <v>119</v>
      </c>
      <c r="P39" s="134"/>
    </row>
    <row r="40" spans="1:16" s="47" customFormat="1" ht="49.5" customHeight="1">
      <c r="A40" s="200" t="s">
        <v>169</v>
      </c>
      <c r="B40" s="201"/>
      <c r="C40" s="201"/>
      <c r="D40" s="201"/>
      <c r="E40" s="35">
        <f t="shared" si="0"/>
        <v>4000</v>
      </c>
      <c r="F40" s="35">
        <f>SUM(G40:H40,J40)</f>
        <v>4000</v>
      </c>
      <c r="G40" s="35">
        <f>SUM(G39)</f>
        <v>4000</v>
      </c>
      <c r="H40" s="35">
        <f>SUM(H39)</f>
        <v>0</v>
      </c>
      <c r="I40" s="50" t="s">
        <v>68</v>
      </c>
      <c r="J40" s="35">
        <f>SUM(J38:J39)</f>
        <v>0</v>
      </c>
      <c r="K40" s="51"/>
      <c r="P40" s="134"/>
    </row>
    <row r="41" spans="1:16" ht="82.5" customHeight="1">
      <c r="A41" s="39" t="s">
        <v>109</v>
      </c>
      <c r="B41" s="33" t="s">
        <v>89</v>
      </c>
      <c r="C41" s="33" t="s">
        <v>92</v>
      </c>
      <c r="D41" s="34" t="s">
        <v>140</v>
      </c>
      <c r="E41" s="36">
        <f t="shared" si="0"/>
        <v>40000</v>
      </c>
      <c r="F41" s="36">
        <f t="shared" si="2"/>
        <v>40000</v>
      </c>
      <c r="G41" s="36">
        <v>40000</v>
      </c>
      <c r="H41" s="36"/>
      <c r="I41" s="49" t="s">
        <v>68</v>
      </c>
      <c r="J41" s="36"/>
      <c r="K41" s="48" t="s">
        <v>119</v>
      </c>
      <c r="P41" s="133"/>
    </row>
    <row r="42" spans="1:16" ht="83.25" customHeight="1">
      <c r="A42" s="39" t="s">
        <v>110</v>
      </c>
      <c r="B42" s="33" t="s">
        <v>118</v>
      </c>
      <c r="C42" s="33" t="s">
        <v>118</v>
      </c>
      <c r="D42" s="34" t="s">
        <v>141</v>
      </c>
      <c r="E42" s="36">
        <f t="shared" si="0"/>
        <v>40000</v>
      </c>
      <c r="F42" s="36">
        <f t="shared" si="2"/>
        <v>40000</v>
      </c>
      <c r="G42" s="36">
        <v>40000</v>
      </c>
      <c r="H42" s="36"/>
      <c r="I42" s="49" t="s">
        <v>68</v>
      </c>
      <c r="J42" s="36"/>
      <c r="K42" s="48" t="s">
        <v>119</v>
      </c>
      <c r="P42" s="133"/>
    </row>
    <row r="43" spans="1:16" ht="92.25" customHeight="1">
      <c r="A43" s="39" t="s">
        <v>111</v>
      </c>
      <c r="B43" s="33" t="s">
        <v>118</v>
      </c>
      <c r="C43" s="33" t="s">
        <v>118</v>
      </c>
      <c r="D43" s="34" t="s">
        <v>142</v>
      </c>
      <c r="E43" s="36">
        <f t="shared" si="0"/>
        <v>40000</v>
      </c>
      <c r="F43" s="36">
        <f t="shared" si="2"/>
        <v>40000</v>
      </c>
      <c r="G43" s="36">
        <v>40000</v>
      </c>
      <c r="H43" s="36"/>
      <c r="I43" s="49" t="s">
        <v>68</v>
      </c>
      <c r="J43" s="36"/>
      <c r="K43" s="48" t="s">
        <v>119</v>
      </c>
      <c r="P43" s="133"/>
    </row>
    <row r="44" spans="1:16" ht="79.5" customHeight="1">
      <c r="A44" s="39" t="s">
        <v>112</v>
      </c>
      <c r="B44" s="33" t="s">
        <v>118</v>
      </c>
      <c r="C44" s="33" t="s">
        <v>118</v>
      </c>
      <c r="D44" s="34" t="s">
        <v>143</v>
      </c>
      <c r="E44" s="36">
        <f t="shared" si="0"/>
        <v>30000</v>
      </c>
      <c r="F44" s="36">
        <f t="shared" si="2"/>
        <v>30000</v>
      </c>
      <c r="G44" s="36">
        <v>30000</v>
      </c>
      <c r="H44" s="36"/>
      <c r="I44" s="49" t="s">
        <v>68</v>
      </c>
      <c r="J44" s="36"/>
      <c r="K44" s="48" t="s">
        <v>119</v>
      </c>
      <c r="P44" s="133"/>
    </row>
    <row r="45" spans="1:16" ht="108.75" customHeight="1">
      <c r="A45" s="39" t="s">
        <v>113</v>
      </c>
      <c r="B45" s="33" t="s">
        <v>118</v>
      </c>
      <c r="C45" s="33" t="s">
        <v>118</v>
      </c>
      <c r="D45" s="32" t="s">
        <v>163</v>
      </c>
      <c r="E45" s="36">
        <f t="shared" si="0"/>
        <v>50000</v>
      </c>
      <c r="F45" s="36">
        <f t="shared" si="2"/>
        <v>50000</v>
      </c>
      <c r="G45" s="36">
        <v>50000</v>
      </c>
      <c r="H45" s="36"/>
      <c r="I45" s="49" t="s">
        <v>68</v>
      </c>
      <c r="J45" s="36"/>
      <c r="K45" s="48" t="s">
        <v>119</v>
      </c>
      <c r="P45" s="133"/>
    </row>
    <row r="46" spans="1:16" ht="118.5" customHeight="1">
      <c r="A46" s="39" t="s">
        <v>114</v>
      </c>
      <c r="B46" s="33" t="s">
        <v>118</v>
      </c>
      <c r="C46" s="33" t="s">
        <v>118</v>
      </c>
      <c r="D46" s="32" t="s">
        <v>164</v>
      </c>
      <c r="E46" s="36">
        <f t="shared" si="0"/>
        <v>40000</v>
      </c>
      <c r="F46" s="36">
        <f t="shared" si="2"/>
        <v>40000</v>
      </c>
      <c r="G46" s="36">
        <v>40000</v>
      </c>
      <c r="H46" s="36"/>
      <c r="I46" s="49" t="s">
        <v>68</v>
      </c>
      <c r="J46" s="36"/>
      <c r="K46" s="48" t="s">
        <v>119</v>
      </c>
      <c r="P46" s="133"/>
    </row>
    <row r="47" spans="1:16" ht="73.5" customHeight="1">
      <c r="A47" s="39" t="s">
        <v>115</v>
      </c>
      <c r="B47" s="33" t="s">
        <v>118</v>
      </c>
      <c r="C47" s="33" t="s">
        <v>118</v>
      </c>
      <c r="D47" s="32" t="s">
        <v>144</v>
      </c>
      <c r="E47" s="36">
        <f t="shared" si="0"/>
        <v>40000</v>
      </c>
      <c r="F47" s="36">
        <f t="shared" si="2"/>
        <v>40000</v>
      </c>
      <c r="G47" s="36">
        <v>40000</v>
      </c>
      <c r="H47" s="36"/>
      <c r="I47" s="49" t="s">
        <v>68</v>
      </c>
      <c r="J47" s="36"/>
      <c r="K47" s="48" t="s">
        <v>119</v>
      </c>
      <c r="P47" s="133"/>
    </row>
    <row r="48" spans="1:16" ht="98.25" customHeight="1">
      <c r="A48" s="39" t="s">
        <v>116</v>
      </c>
      <c r="B48" s="33" t="s">
        <v>118</v>
      </c>
      <c r="C48" s="33" t="s">
        <v>118</v>
      </c>
      <c r="D48" s="32" t="s">
        <v>158</v>
      </c>
      <c r="E48" s="36">
        <f aca="true" t="shared" si="3" ref="E48:E54">SUM(F48)</f>
        <v>40000</v>
      </c>
      <c r="F48" s="36">
        <f aca="true" t="shared" si="4" ref="F48:F54">SUM(G48:H48,J48)</f>
        <v>40000</v>
      </c>
      <c r="G48" s="36">
        <v>40000</v>
      </c>
      <c r="H48" s="36"/>
      <c r="I48" s="49" t="s">
        <v>68</v>
      </c>
      <c r="J48" s="36"/>
      <c r="K48" s="48" t="s">
        <v>119</v>
      </c>
      <c r="P48" s="133"/>
    </row>
    <row r="49" spans="1:16" ht="108.75" customHeight="1">
      <c r="A49" s="39" t="s">
        <v>117</v>
      </c>
      <c r="B49" s="33" t="s">
        <v>118</v>
      </c>
      <c r="C49" s="33" t="s">
        <v>118</v>
      </c>
      <c r="D49" s="32" t="s">
        <v>165</v>
      </c>
      <c r="E49" s="36">
        <f t="shared" si="3"/>
        <v>20000</v>
      </c>
      <c r="F49" s="36">
        <f t="shared" si="4"/>
        <v>20000</v>
      </c>
      <c r="G49" s="36">
        <v>20000</v>
      </c>
      <c r="H49" s="36"/>
      <c r="I49" s="49" t="s">
        <v>68</v>
      </c>
      <c r="J49" s="36"/>
      <c r="K49" s="48" t="s">
        <v>119</v>
      </c>
      <c r="P49" s="133"/>
    </row>
    <row r="50" spans="1:16" ht="102" customHeight="1">
      <c r="A50" s="39" t="s">
        <v>124</v>
      </c>
      <c r="B50" s="33" t="s">
        <v>118</v>
      </c>
      <c r="C50" s="33" t="s">
        <v>118</v>
      </c>
      <c r="D50" s="32" t="s">
        <v>177</v>
      </c>
      <c r="E50" s="36">
        <f>SUM(F50)</f>
        <v>20000</v>
      </c>
      <c r="F50" s="36">
        <f>SUM(G50:H50,J50)</f>
        <v>20000</v>
      </c>
      <c r="G50" s="36">
        <v>20000</v>
      </c>
      <c r="H50" s="36"/>
      <c r="I50" s="49" t="s">
        <v>68</v>
      </c>
      <c r="J50" s="36"/>
      <c r="K50" s="48" t="s">
        <v>119</v>
      </c>
      <c r="P50" s="133"/>
    </row>
    <row r="51" spans="1:16" ht="87" customHeight="1">
      <c r="A51" s="39" t="s">
        <v>125</v>
      </c>
      <c r="B51" s="33" t="s">
        <v>118</v>
      </c>
      <c r="C51" s="33" t="s">
        <v>118</v>
      </c>
      <c r="D51" s="32" t="s">
        <v>166</v>
      </c>
      <c r="E51" s="36">
        <f t="shared" si="3"/>
        <v>40000</v>
      </c>
      <c r="F51" s="36">
        <f t="shared" si="4"/>
        <v>40000</v>
      </c>
      <c r="G51" s="36">
        <v>40000</v>
      </c>
      <c r="H51" s="36"/>
      <c r="I51" s="49" t="s">
        <v>68</v>
      </c>
      <c r="J51" s="36"/>
      <c r="K51" s="48" t="s">
        <v>119</v>
      </c>
      <c r="P51" s="133"/>
    </row>
    <row r="52" spans="1:16" ht="107.25" customHeight="1">
      <c r="A52" s="39" t="s">
        <v>126</v>
      </c>
      <c r="B52" s="33" t="s">
        <v>118</v>
      </c>
      <c r="C52" s="33" t="s">
        <v>118</v>
      </c>
      <c r="D52" s="32" t="s">
        <v>167</v>
      </c>
      <c r="E52" s="36">
        <f t="shared" si="3"/>
        <v>30000</v>
      </c>
      <c r="F52" s="36">
        <f t="shared" si="4"/>
        <v>30000</v>
      </c>
      <c r="G52" s="36">
        <v>30000</v>
      </c>
      <c r="H52" s="36"/>
      <c r="I52" s="49" t="s">
        <v>68</v>
      </c>
      <c r="J52" s="36"/>
      <c r="K52" s="48" t="s">
        <v>119</v>
      </c>
      <c r="P52" s="133"/>
    </row>
    <row r="53" spans="1:16" ht="96" customHeight="1">
      <c r="A53" s="39" t="s">
        <v>127</v>
      </c>
      <c r="B53" s="33" t="s">
        <v>118</v>
      </c>
      <c r="C53" s="33" t="s">
        <v>118</v>
      </c>
      <c r="D53" s="32" t="s">
        <v>159</v>
      </c>
      <c r="E53" s="36">
        <f t="shared" si="3"/>
        <v>10000</v>
      </c>
      <c r="F53" s="36">
        <f t="shared" si="4"/>
        <v>10000</v>
      </c>
      <c r="G53" s="36">
        <v>10000</v>
      </c>
      <c r="H53" s="36"/>
      <c r="I53" s="49" t="s">
        <v>68</v>
      </c>
      <c r="J53" s="36"/>
      <c r="K53" s="48" t="s">
        <v>119</v>
      </c>
      <c r="P53" s="133"/>
    </row>
    <row r="54" spans="1:16" ht="117" customHeight="1">
      <c r="A54" s="39" t="s">
        <v>128</v>
      </c>
      <c r="B54" s="33" t="s">
        <v>118</v>
      </c>
      <c r="C54" s="33" t="s">
        <v>118</v>
      </c>
      <c r="D54" s="32" t="s">
        <v>160</v>
      </c>
      <c r="E54" s="36">
        <f t="shared" si="3"/>
        <v>90000</v>
      </c>
      <c r="F54" s="36">
        <f t="shared" si="4"/>
        <v>90000</v>
      </c>
      <c r="G54" s="36">
        <v>90000</v>
      </c>
      <c r="H54" s="36"/>
      <c r="I54" s="49" t="s">
        <v>68</v>
      </c>
      <c r="J54" s="36"/>
      <c r="K54" s="48" t="s">
        <v>119</v>
      </c>
      <c r="P54" s="133"/>
    </row>
    <row r="55" spans="1:16" s="47" customFormat="1" ht="38.25" customHeight="1">
      <c r="A55" s="200" t="s">
        <v>130</v>
      </c>
      <c r="B55" s="201"/>
      <c r="C55" s="201"/>
      <c r="D55" s="201"/>
      <c r="E55" s="35">
        <f>SUM(F55)</f>
        <v>530000</v>
      </c>
      <c r="F55" s="35">
        <f>SUM(G55:H55,I55,J55)</f>
        <v>530000</v>
      </c>
      <c r="G55" s="35">
        <f>SUM(G41:G54)</f>
        <v>530000</v>
      </c>
      <c r="H55" s="35">
        <f>SUM(H41:H54)</f>
        <v>0</v>
      </c>
      <c r="I55" s="35">
        <f>SUM(I41:I54)</f>
        <v>0</v>
      </c>
      <c r="J55" s="35">
        <f>SUM(J41:J54)</f>
        <v>0</v>
      </c>
      <c r="K55" s="51"/>
      <c r="P55" s="134"/>
    </row>
    <row r="56" spans="1:16" ht="104.25" customHeight="1">
      <c r="A56" s="39" t="s">
        <v>129</v>
      </c>
      <c r="B56" s="38" t="s">
        <v>90</v>
      </c>
      <c r="C56" s="38" t="s">
        <v>157</v>
      </c>
      <c r="D56" s="32" t="s">
        <v>179</v>
      </c>
      <c r="E56" s="36">
        <f>SUM(F56)</f>
        <v>31360</v>
      </c>
      <c r="F56" s="36">
        <f>SUM(G56:H56,J56)</f>
        <v>31360</v>
      </c>
      <c r="G56" s="36">
        <v>31360</v>
      </c>
      <c r="H56" s="36"/>
      <c r="I56" s="49" t="s">
        <v>68</v>
      </c>
      <c r="J56" s="36"/>
      <c r="K56" s="48" t="s">
        <v>119</v>
      </c>
      <c r="P56" s="133"/>
    </row>
    <row r="57" spans="1:16" s="143" customFormat="1" ht="63.75" customHeight="1">
      <c r="A57" s="43" t="s">
        <v>132</v>
      </c>
      <c r="B57" s="166" t="s">
        <v>118</v>
      </c>
      <c r="C57" s="166" t="s">
        <v>118</v>
      </c>
      <c r="D57" s="139" t="s">
        <v>209</v>
      </c>
      <c r="E57" s="140">
        <f>SUM(F57)</f>
        <v>10000</v>
      </c>
      <c r="F57" s="140">
        <f>SUM(G57:H57,J57)</f>
        <v>10000</v>
      </c>
      <c r="G57" s="140">
        <v>10000</v>
      </c>
      <c r="H57" s="140"/>
      <c r="I57" s="141" t="s">
        <v>68</v>
      </c>
      <c r="J57" s="140"/>
      <c r="K57" s="142" t="s">
        <v>119</v>
      </c>
      <c r="P57" s="184"/>
    </row>
    <row r="58" spans="1:16" s="47" customFormat="1" ht="42" customHeight="1">
      <c r="A58" s="200" t="s">
        <v>130</v>
      </c>
      <c r="B58" s="201"/>
      <c r="C58" s="201"/>
      <c r="D58" s="201"/>
      <c r="E58" s="35">
        <f>SUM(F58)</f>
        <v>41360</v>
      </c>
      <c r="F58" s="35">
        <f>SUM(G58:H58,I58,J58)</f>
        <v>41360</v>
      </c>
      <c r="G58" s="35">
        <f>SUM(G56:G57)</f>
        <v>41360</v>
      </c>
      <c r="H58" s="35">
        <f>SUM(H43:H56)</f>
        <v>0</v>
      </c>
      <c r="I58" s="35">
        <f>SUM(I43:I56)</f>
        <v>0</v>
      </c>
      <c r="J58" s="35">
        <f>SUM(J43:J56)</f>
        <v>0</v>
      </c>
      <c r="K58" s="51"/>
      <c r="P58" s="136"/>
    </row>
    <row r="59" spans="1:16" s="46" customFormat="1" ht="39" customHeight="1">
      <c r="A59" s="199" t="s">
        <v>1</v>
      </c>
      <c r="B59" s="199"/>
      <c r="C59" s="199"/>
      <c r="D59" s="199"/>
      <c r="E59" s="163">
        <f>SUM(F59)</f>
        <v>8864104.620000001</v>
      </c>
      <c r="F59" s="163">
        <f>SUM(G59:J59)</f>
        <v>8864104.620000001</v>
      </c>
      <c r="G59" s="164">
        <f>SUM(G13,G27,G31,G34,G38,G40,G55,G58)</f>
        <v>2565704</v>
      </c>
      <c r="H59" s="164">
        <f>SUM(H13,H27,H31,H34,H38,H40,H55,H58)</f>
        <v>1427694</v>
      </c>
      <c r="I59" s="164">
        <f>SUM(I13,I27,I31,I34,I38,I55,I58)</f>
        <v>4870706.62</v>
      </c>
      <c r="J59" s="164">
        <f>SUM(J13,J27,J31,J34,J38,J55,J58)</f>
        <v>0</v>
      </c>
      <c r="K59" s="8" t="s">
        <v>58</v>
      </c>
      <c r="P59" s="167" t="s">
        <v>197</v>
      </c>
    </row>
    <row r="60" ht="24" customHeight="1"/>
    <row r="61" s="138" customFormat="1" ht="12.75">
      <c r="A61" s="138" t="s">
        <v>69</v>
      </c>
    </row>
    <row r="62" ht="12.75">
      <c r="A62" s="2" t="s">
        <v>70</v>
      </c>
    </row>
    <row r="63" ht="12.75">
      <c r="A63" s="2" t="s">
        <v>71</v>
      </c>
    </row>
    <row r="64" ht="12.75">
      <c r="A64" s="2" t="s">
        <v>72</v>
      </c>
    </row>
    <row r="65" ht="14.25" customHeight="1">
      <c r="A65" s="2" t="s">
        <v>73</v>
      </c>
    </row>
    <row r="66" ht="12.75" customHeight="1">
      <c r="A66" s="5" t="s">
        <v>73</v>
      </c>
    </row>
    <row r="67" ht="25.5" customHeight="1">
      <c r="A67" s="2" t="s">
        <v>73</v>
      </c>
    </row>
    <row r="68" ht="12.75">
      <c r="E68" s="84" t="s">
        <v>173</v>
      </c>
    </row>
    <row r="71" ht="6.75" customHeight="1"/>
    <row r="72" ht="12.75" hidden="1"/>
    <row r="87" ht="12.75">
      <c r="P87" s="47"/>
    </row>
  </sheetData>
  <sheetProtection/>
  <mergeCells count="25">
    <mergeCell ref="F1:P1"/>
    <mergeCell ref="A58:D58"/>
    <mergeCell ref="G7:J7"/>
    <mergeCell ref="J8:J10"/>
    <mergeCell ref="G8:G10"/>
    <mergeCell ref="F7:F10"/>
    <mergeCell ref="H8:H10"/>
    <mergeCell ref="E6:E10"/>
    <mergeCell ref="F6:J6"/>
    <mergeCell ref="I8:I10"/>
    <mergeCell ref="A59:D59"/>
    <mergeCell ref="A55:D55"/>
    <mergeCell ref="A27:D27"/>
    <mergeCell ref="A13:D13"/>
    <mergeCell ref="A40:D40"/>
    <mergeCell ref="A38:D38"/>
    <mergeCell ref="A31:D31"/>
    <mergeCell ref="A34:D34"/>
    <mergeCell ref="P6:P10"/>
    <mergeCell ref="A4:K4"/>
    <mergeCell ref="A6:A10"/>
    <mergeCell ref="B6:B10"/>
    <mergeCell ref="C6:C10"/>
    <mergeCell ref="D6:D10"/>
    <mergeCell ref="K6:K10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zoomScaleSheetLayoutView="100" zoomScalePageLayoutView="0" workbookViewId="0" topLeftCell="A1">
      <selection activeCell="A1" sqref="A1:M2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188" t="s">
        <v>225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41.2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48.75" customHeight="1">
      <c r="A3" s="193" t="s">
        <v>57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ht="12.75">
      <c r="M4" s="28"/>
    </row>
    <row r="5" spans="1:13" s="29" customFormat="1" ht="20.25" customHeight="1">
      <c r="A5" s="194" t="s">
        <v>0</v>
      </c>
      <c r="B5" s="194" t="s">
        <v>6</v>
      </c>
      <c r="C5" s="195" t="s">
        <v>145</v>
      </c>
      <c r="D5" s="196" t="s">
        <v>180</v>
      </c>
      <c r="E5" s="186" t="s">
        <v>182</v>
      </c>
      <c r="F5" s="186" t="s">
        <v>183</v>
      </c>
      <c r="G5" s="196" t="s">
        <v>181</v>
      </c>
      <c r="H5" s="196" t="s">
        <v>184</v>
      </c>
      <c r="I5" s="186" t="s">
        <v>182</v>
      </c>
      <c r="J5" s="186" t="s">
        <v>183</v>
      </c>
      <c r="K5" s="186" t="s">
        <v>185</v>
      </c>
      <c r="L5" s="196" t="s">
        <v>54</v>
      </c>
      <c r="M5" s="196"/>
    </row>
    <row r="6" spans="1:13" s="29" customFormat="1" ht="39" customHeight="1">
      <c r="A6" s="194"/>
      <c r="B6" s="194"/>
      <c r="C6" s="195"/>
      <c r="D6" s="195"/>
      <c r="E6" s="217"/>
      <c r="F6" s="217"/>
      <c r="G6" s="195"/>
      <c r="H6" s="196"/>
      <c r="I6" s="217"/>
      <c r="J6" s="217"/>
      <c r="K6" s="187"/>
      <c r="L6" s="89" t="s">
        <v>55</v>
      </c>
      <c r="M6" s="89" t="s">
        <v>56</v>
      </c>
    </row>
    <row r="7" spans="1:13" ht="17.2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</row>
    <row r="8" spans="1:13" s="1" customFormat="1" ht="59.25" customHeight="1">
      <c r="A8" s="130" t="s">
        <v>76</v>
      </c>
      <c r="B8" s="130" t="s">
        <v>198</v>
      </c>
      <c r="C8" s="91" t="s">
        <v>77</v>
      </c>
      <c r="D8" s="92">
        <v>95742.97</v>
      </c>
      <c r="E8" s="93" t="s">
        <v>190</v>
      </c>
      <c r="F8" s="93" t="s">
        <v>190</v>
      </c>
      <c r="G8" s="92">
        <v>95742.97</v>
      </c>
      <c r="H8" s="94"/>
      <c r="I8" s="95"/>
      <c r="J8" s="95"/>
      <c r="K8" s="94"/>
      <c r="L8" s="94"/>
      <c r="M8" s="96"/>
    </row>
    <row r="9" spans="1:13" ht="36" customHeight="1">
      <c r="A9" s="130" t="s">
        <v>118</v>
      </c>
      <c r="B9" s="131" t="s">
        <v>198</v>
      </c>
      <c r="C9" s="103" t="s">
        <v>88</v>
      </c>
      <c r="D9" s="94"/>
      <c r="E9" s="95"/>
      <c r="F9" s="95"/>
      <c r="G9" s="94"/>
      <c r="H9" s="99">
        <v>95742.97</v>
      </c>
      <c r="I9" s="100" t="s">
        <v>190</v>
      </c>
      <c r="J9" s="100" t="s">
        <v>190</v>
      </c>
      <c r="K9" s="99">
        <v>95742.97</v>
      </c>
      <c r="L9" s="99">
        <v>95742.97</v>
      </c>
      <c r="M9" s="99">
        <v>0</v>
      </c>
    </row>
    <row r="10" spans="1:13" s="1" customFormat="1" ht="48" customHeight="1">
      <c r="A10" s="90">
        <v>750</v>
      </c>
      <c r="B10" s="90">
        <v>75011</v>
      </c>
      <c r="C10" s="91" t="s">
        <v>77</v>
      </c>
      <c r="D10" s="92">
        <v>52383</v>
      </c>
      <c r="E10" s="93" t="s">
        <v>190</v>
      </c>
      <c r="F10" s="93" t="s">
        <v>190</v>
      </c>
      <c r="G10" s="92">
        <v>52383</v>
      </c>
      <c r="H10" s="94"/>
      <c r="I10" s="95"/>
      <c r="J10" s="95"/>
      <c r="K10" s="94"/>
      <c r="L10" s="94"/>
      <c r="M10" s="96"/>
    </row>
    <row r="11" spans="1:13" ht="36" customHeight="1">
      <c r="A11" s="90" t="s">
        <v>118</v>
      </c>
      <c r="B11" s="97">
        <v>75011</v>
      </c>
      <c r="C11" s="98" t="s">
        <v>93</v>
      </c>
      <c r="D11" s="94"/>
      <c r="E11" s="95"/>
      <c r="F11" s="95"/>
      <c r="G11" s="94"/>
      <c r="H11" s="99">
        <v>52383</v>
      </c>
      <c r="I11" s="100" t="s">
        <v>190</v>
      </c>
      <c r="J11" s="100" t="s">
        <v>190</v>
      </c>
      <c r="K11" s="99">
        <v>52383</v>
      </c>
      <c r="L11" s="99">
        <v>52383</v>
      </c>
      <c r="M11" s="99">
        <v>0</v>
      </c>
    </row>
    <row r="12" spans="1:13" s="1" customFormat="1" ht="54" customHeight="1">
      <c r="A12" s="90">
        <v>751</v>
      </c>
      <c r="B12" s="90">
        <v>75101</v>
      </c>
      <c r="C12" s="91" t="s">
        <v>77</v>
      </c>
      <c r="D12" s="92">
        <v>1683</v>
      </c>
      <c r="E12" s="93" t="s">
        <v>190</v>
      </c>
      <c r="F12" s="93" t="s">
        <v>190</v>
      </c>
      <c r="G12" s="92">
        <v>1683</v>
      </c>
      <c r="H12" s="92"/>
      <c r="I12" s="93"/>
      <c r="J12" s="93"/>
      <c r="K12" s="92"/>
      <c r="L12" s="92"/>
      <c r="M12" s="101"/>
    </row>
    <row r="13" spans="1:13" ht="36.75" customHeight="1">
      <c r="A13" s="90" t="s">
        <v>118</v>
      </c>
      <c r="B13" s="97">
        <v>75101</v>
      </c>
      <c r="C13" s="98" t="s">
        <v>133</v>
      </c>
      <c r="D13" s="92"/>
      <c r="E13" s="93"/>
      <c r="F13" s="93"/>
      <c r="G13" s="92"/>
      <c r="H13" s="99">
        <v>1683</v>
      </c>
      <c r="I13" s="100" t="s">
        <v>190</v>
      </c>
      <c r="J13" s="100" t="s">
        <v>190</v>
      </c>
      <c r="K13" s="99">
        <f>SUM(L13:M13)</f>
        <v>1683</v>
      </c>
      <c r="L13" s="99">
        <v>1683</v>
      </c>
      <c r="M13" s="99">
        <v>0</v>
      </c>
    </row>
    <row r="14" spans="1:13" s="1" customFormat="1" ht="60" customHeight="1">
      <c r="A14" s="90">
        <v>751</v>
      </c>
      <c r="B14" s="90">
        <v>75107</v>
      </c>
      <c r="C14" s="91" t="s">
        <v>77</v>
      </c>
      <c r="D14" s="92">
        <v>36998</v>
      </c>
      <c r="E14" s="93" t="s">
        <v>190</v>
      </c>
      <c r="F14" s="93" t="s">
        <v>190</v>
      </c>
      <c r="G14" s="92">
        <v>36998</v>
      </c>
      <c r="H14" s="92"/>
      <c r="I14" s="93"/>
      <c r="J14" s="93"/>
      <c r="K14" s="92"/>
      <c r="L14" s="92"/>
      <c r="M14" s="101"/>
    </row>
    <row r="15" spans="1:13" ht="48" customHeight="1">
      <c r="A15" s="90" t="s">
        <v>118</v>
      </c>
      <c r="B15" s="97">
        <v>75107</v>
      </c>
      <c r="C15" s="98" t="s">
        <v>196</v>
      </c>
      <c r="D15" s="92"/>
      <c r="E15" s="93"/>
      <c r="F15" s="93"/>
      <c r="G15" s="92"/>
      <c r="H15" s="99">
        <v>36998</v>
      </c>
      <c r="I15" s="100" t="s">
        <v>190</v>
      </c>
      <c r="J15" s="100" t="s">
        <v>190</v>
      </c>
      <c r="K15" s="99">
        <v>36998</v>
      </c>
      <c r="L15" s="99">
        <v>36998</v>
      </c>
      <c r="M15" s="99">
        <v>0</v>
      </c>
    </row>
    <row r="16" spans="1:13" s="1" customFormat="1" ht="48" customHeight="1">
      <c r="A16" s="90">
        <v>801</v>
      </c>
      <c r="B16" s="90">
        <v>80101</v>
      </c>
      <c r="C16" s="91" t="s">
        <v>77</v>
      </c>
      <c r="D16" s="92">
        <v>40652</v>
      </c>
      <c r="E16" s="93" t="s">
        <v>190</v>
      </c>
      <c r="F16" s="93" t="s">
        <v>190</v>
      </c>
      <c r="G16" s="92">
        <v>40652</v>
      </c>
      <c r="H16" s="92"/>
      <c r="I16" s="93"/>
      <c r="J16" s="93"/>
      <c r="K16" s="92"/>
      <c r="L16" s="92"/>
      <c r="M16" s="92"/>
    </row>
    <row r="17" spans="1:13" ht="48" customHeight="1">
      <c r="A17" s="90" t="s">
        <v>118</v>
      </c>
      <c r="B17" s="97">
        <v>80101</v>
      </c>
      <c r="C17" s="98" t="s">
        <v>84</v>
      </c>
      <c r="D17" s="92"/>
      <c r="E17" s="93"/>
      <c r="F17" s="93"/>
      <c r="G17" s="92"/>
      <c r="H17" s="99">
        <v>40652</v>
      </c>
      <c r="I17" s="100" t="s">
        <v>190</v>
      </c>
      <c r="J17" s="100" t="s">
        <v>190</v>
      </c>
      <c r="K17" s="99">
        <v>40652</v>
      </c>
      <c r="L17" s="99">
        <v>40652</v>
      </c>
      <c r="M17" s="99">
        <v>0</v>
      </c>
    </row>
    <row r="18" spans="1:13" s="1" customFormat="1" ht="48" customHeight="1">
      <c r="A18" s="90">
        <v>801</v>
      </c>
      <c r="B18" s="90">
        <v>80110</v>
      </c>
      <c r="C18" s="91" t="s">
        <v>77</v>
      </c>
      <c r="D18" s="92">
        <v>19161</v>
      </c>
      <c r="E18" s="93" t="s">
        <v>190</v>
      </c>
      <c r="F18" s="93" t="s">
        <v>190</v>
      </c>
      <c r="G18" s="92">
        <v>19161</v>
      </c>
      <c r="H18" s="92"/>
      <c r="I18" s="93"/>
      <c r="J18" s="93"/>
      <c r="K18" s="92"/>
      <c r="L18" s="92"/>
      <c r="M18" s="92"/>
    </row>
    <row r="19" spans="1:13" ht="48" customHeight="1">
      <c r="A19" s="90"/>
      <c r="B19" s="97">
        <v>80110</v>
      </c>
      <c r="C19" s="98" t="s">
        <v>85</v>
      </c>
      <c r="D19" s="92"/>
      <c r="E19" s="93"/>
      <c r="F19" s="93"/>
      <c r="G19" s="92"/>
      <c r="H19" s="99">
        <v>19161</v>
      </c>
      <c r="I19" s="100" t="s">
        <v>190</v>
      </c>
      <c r="J19" s="100" t="s">
        <v>190</v>
      </c>
      <c r="K19" s="99">
        <v>19161</v>
      </c>
      <c r="L19" s="99">
        <v>19161</v>
      </c>
      <c r="M19" s="99">
        <v>0</v>
      </c>
    </row>
    <row r="20" spans="1:13" s="1" customFormat="1" ht="48" customHeight="1">
      <c r="A20" s="90">
        <v>801</v>
      </c>
      <c r="B20" s="90">
        <v>80150</v>
      </c>
      <c r="C20" s="91" t="s">
        <v>77</v>
      </c>
      <c r="D20" s="92">
        <v>225</v>
      </c>
      <c r="E20" s="93" t="s">
        <v>190</v>
      </c>
      <c r="F20" s="93" t="s">
        <v>190</v>
      </c>
      <c r="G20" s="92">
        <v>225</v>
      </c>
      <c r="H20" s="92"/>
      <c r="I20" s="93"/>
      <c r="J20" s="93"/>
      <c r="K20" s="92"/>
      <c r="L20" s="92"/>
      <c r="M20" s="92"/>
    </row>
    <row r="21" spans="1:13" ht="65.25" customHeight="1">
      <c r="A21" s="90" t="s">
        <v>118</v>
      </c>
      <c r="B21" s="97">
        <v>80150</v>
      </c>
      <c r="C21" s="98" t="s">
        <v>205</v>
      </c>
      <c r="D21" s="92"/>
      <c r="E21" s="93"/>
      <c r="F21" s="93"/>
      <c r="G21" s="92"/>
      <c r="H21" s="99">
        <v>225</v>
      </c>
      <c r="I21" s="100" t="s">
        <v>190</v>
      </c>
      <c r="J21" s="100" t="s">
        <v>190</v>
      </c>
      <c r="K21" s="99">
        <v>225</v>
      </c>
      <c r="L21" s="99">
        <v>225</v>
      </c>
      <c r="M21" s="99">
        <v>0</v>
      </c>
    </row>
    <row r="22" spans="1:13" s="1" customFormat="1" ht="65.25" customHeight="1">
      <c r="A22" s="90">
        <v>852</v>
      </c>
      <c r="B22" s="90">
        <v>85212</v>
      </c>
      <c r="C22" s="91" t="s">
        <v>77</v>
      </c>
      <c r="D22" s="92">
        <v>2135000</v>
      </c>
      <c r="E22" s="93" t="s">
        <v>190</v>
      </c>
      <c r="F22" s="93" t="s">
        <v>190</v>
      </c>
      <c r="G22" s="92">
        <v>2135000</v>
      </c>
      <c r="H22" s="92"/>
      <c r="I22" s="93"/>
      <c r="J22" s="93"/>
      <c r="K22" s="92"/>
      <c r="L22" s="92"/>
      <c r="M22" s="92"/>
    </row>
    <row r="23" spans="1:13" ht="62.25" customHeight="1">
      <c r="A23" s="90" t="s">
        <v>118</v>
      </c>
      <c r="B23" s="97">
        <v>85212</v>
      </c>
      <c r="C23" s="102" t="s">
        <v>134</v>
      </c>
      <c r="D23" s="92"/>
      <c r="E23" s="93"/>
      <c r="F23" s="93"/>
      <c r="G23" s="92"/>
      <c r="H23" s="99">
        <v>2135000</v>
      </c>
      <c r="I23" s="100" t="s">
        <v>190</v>
      </c>
      <c r="J23" s="100" t="s">
        <v>190</v>
      </c>
      <c r="K23" s="99">
        <v>2135000</v>
      </c>
      <c r="L23" s="99">
        <v>2135000</v>
      </c>
      <c r="M23" s="99">
        <v>0</v>
      </c>
    </row>
    <row r="24" spans="1:13" s="1" customFormat="1" ht="66.75" customHeight="1">
      <c r="A24" s="90">
        <v>852</v>
      </c>
      <c r="B24" s="90">
        <v>85213</v>
      </c>
      <c r="C24" s="91" t="s">
        <v>77</v>
      </c>
      <c r="D24" s="92">
        <v>11600</v>
      </c>
      <c r="E24" s="93" t="s">
        <v>190</v>
      </c>
      <c r="F24" s="93" t="s">
        <v>190</v>
      </c>
      <c r="G24" s="92">
        <v>11600</v>
      </c>
      <c r="H24" s="92"/>
      <c r="I24" s="93"/>
      <c r="J24" s="93"/>
      <c r="K24" s="92"/>
      <c r="L24" s="92"/>
      <c r="M24" s="92"/>
    </row>
    <row r="25" spans="1:13" ht="66.75" customHeight="1">
      <c r="A25" s="90" t="s">
        <v>118</v>
      </c>
      <c r="B25" s="97">
        <v>85213</v>
      </c>
      <c r="C25" s="103" t="s">
        <v>135</v>
      </c>
      <c r="D25" s="92"/>
      <c r="E25" s="93"/>
      <c r="F25" s="93"/>
      <c r="G25" s="92"/>
      <c r="H25" s="99">
        <v>11600</v>
      </c>
      <c r="I25" s="100" t="s">
        <v>190</v>
      </c>
      <c r="J25" s="100" t="s">
        <v>190</v>
      </c>
      <c r="K25" s="99">
        <v>11600</v>
      </c>
      <c r="L25" s="99">
        <v>11600</v>
      </c>
      <c r="M25" s="99">
        <v>0</v>
      </c>
    </row>
    <row r="26" spans="1:13" s="1" customFormat="1" ht="61.5" customHeight="1">
      <c r="A26" s="90">
        <v>852</v>
      </c>
      <c r="B26" s="90">
        <v>85215</v>
      </c>
      <c r="C26" s="91" t="s">
        <v>77</v>
      </c>
      <c r="D26" s="92">
        <v>501.9</v>
      </c>
      <c r="E26" s="93" t="s">
        <v>218</v>
      </c>
      <c r="F26" s="93" t="s">
        <v>190</v>
      </c>
      <c r="G26" s="92">
        <v>991.99</v>
      </c>
      <c r="H26" s="92"/>
      <c r="I26" s="93"/>
      <c r="J26" s="93"/>
      <c r="K26" s="92"/>
      <c r="L26" s="92"/>
      <c r="M26" s="92"/>
    </row>
    <row r="27" spans="1:13" ht="35.25" customHeight="1">
      <c r="A27" s="90" t="s">
        <v>118</v>
      </c>
      <c r="B27" s="97">
        <v>85215</v>
      </c>
      <c r="C27" s="103" t="s">
        <v>195</v>
      </c>
      <c r="D27" s="92"/>
      <c r="E27" s="93"/>
      <c r="F27" s="93"/>
      <c r="G27" s="92"/>
      <c r="H27" s="99">
        <v>501.9</v>
      </c>
      <c r="I27" s="100" t="s">
        <v>218</v>
      </c>
      <c r="J27" s="100" t="s">
        <v>190</v>
      </c>
      <c r="K27" s="99">
        <v>991.99</v>
      </c>
      <c r="L27" s="99">
        <v>991.99</v>
      </c>
      <c r="M27" s="99">
        <v>0</v>
      </c>
    </row>
    <row r="28" spans="1:13" s="1" customFormat="1" ht="58.5" customHeight="1">
      <c r="A28" s="90">
        <v>852</v>
      </c>
      <c r="B28" s="90">
        <v>85228</v>
      </c>
      <c r="C28" s="91" t="s">
        <v>77</v>
      </c>
      <c r="D28" s="92">
        <v>16700</v>
      </c>
      <c r="E28" s="93" t="s">
        <v>190</v>
      </c>
      <c r="F28" s="93" t="s">
        <v>190</v>
      </c>
      <c r="G28" s="92">
        <v>16700</v>
      </c>
      <c r="H28" s="92"/>
      <c r="I28" s="93"/>
      <c r="J28" s="93"/>
      <c r="K28" s="92"/>
      <c r="L28" s="92"/>
      <c r="M28" s="92"/>
    </row>
    <row r="29" spans="1:13" ht="42" customHeight="1">
      <c r="A29" s="90" t="s">
        <v>118</v>
      </c>
      <c r="B29" s="97">
        <v>85228</v>
      </c>
      <c r="C29" s="103" t="s">
        <v>87</v>
      </c>
      <c r="D29" s="99"/>
      <c r="E29" s="100"/>
      <c r="F29" s="100"/>
      <c r="G29" s="99"/>
      <c r="H29" s="99">
        <v>16700</v>
      </c>
      <c r="I29" s="100" t="s">
        <v>190</v>
      </c>
      <c r="J29" s="100" t="s">
        <v>190</v>
      </c>
      <c r="K29" s="99">
        <v>16700</v>
      </c>
      <c r="L29" s="99">
        <v>16700</v>
      </c>
      <c r="M29" s="99">
        <v>0</v>
      </c>
    </row>
    <row r="30" spans="1:13" s="1" customFormat="1" ht="58.5" customHeight="1">
      <c r="A30" s="90">
        <v>852</v>
      </c>
      <c r="B30" s="90">
        <v>85295</v>
      </c>
      <c r="C30" s="91" t="s">
        <v>77</v>
      </c>
      <c r="D30" s="92">
        <v>1477</v>
      </c>
      <c r="E30" s="93" t="s">
        <v>190</v>
      </c>
      <c r="F30" s="93" t="s">
        <v>190</v>
      </c>
      <c r="G30" s="92">
        <v>1477</v>
      </c>
      <c r="H30" s="92"/>
      <c r="I30" s="93"/>
      <c r="J30" s="93"/>
      <c r="K30" s="92"/>
      <c r="L30" s="92"/>
      <c r="M30" s="92"/>
    </row>
    <row r="31" spans="1:13" ht="42" customHeight="1">
      <c r="A31" s="90" t="s">
        <v>118</v>
      </c>
      <c r="B31" s="97">
        <v>85295</v>
      </c>
      <c r="C31" s="103" t="s">
        <v>88</v>
      </c>
      <c r="D31" s="99"/>
      <c r="E31" s="100"/>
      <c r="F31" s="100"/>
      <c r="G31" s="99"/>
      <c r="H31" s="99">
        <v>1477</v>
      </c>
      <c r="I31" s="100" t="s">
        <v>190</v>
      </c>
      <c r="J31" s="100" t="s">
        <v>190</v>
      </c>
      <c r="K31" s="99">
        <v>1477</v>
      </c>
      <c r="L31" s="99">
        <v>1477</v>
      </c>
      <c r="M31" s="99">
        <v>0</v>
      </c>
    </row>
    <row r="32" spans="1:13" ht="33" customHeight="1">
      <c r="A32" s="190" t="s">
        <v>1</v>
      </c>
      <c r="B32" s="191"/>
      <c r="C32" s="192"/>
      <c r="D32" s="104">
        <f>SUM(D8,D10,D12,D14,D16,D18,D20,D22,D24,D26,D28,D30)</f>
        <v>2412123.87</v>
      </c>
      <c r="E32" s="107" t="s">
        <v>218</v>
      </c>
      <c r="F32" s="105" t="s">
        <v>190</v>
      </c>
      <c r="G32" s="104">
        <f>SUM(G8,G10,G12,G14,G16,G18,G20,G22,G24,G26,G28,G30)</f>
        <v>2412613.9600000004</v>
      </c>
      <c r="H32" s="106">
        <f>SUM(H9,H11,H13,H15,H17,H19,H21,H23,H25,H27,H29,H31)</f>
        <v>2412123.87</v>
      </c>
      <c r="I32" s="107" t="s">
        <v>218</v>
      </c>
      <c r="J32" s="107" t="s">
        <v>190</v>
      </c>
      <c r="K32" s="106">
        <f>SUM(K9,K11,K13,K15,K17,K19,K21,K23,K25,K27,K29,K31)</f>
        <v>2412613.9600000004</v>
      </c>
      <c r="L32" s="106">
        <f>SUM(L9,L11,L13,L15,L17,L19,L21,L23,L25,L27,L29,L31)</f>
        <v>2412613.9600000004</v>
      </c>
      <c r="M32" s="106">
        <f>SUM(M9,M11,M13,M15,M17,M19,M21,M23,M25,M27,M29,M31)</f>
        <v>0</v>
      </c>
    </row>
    <row r="34" ht="12.75">
      <c r="A34" s="5"/>
    </row>
  </sheetData>
  <sheetProtection/>
  <mergeCells count="15">
    <mergeCell ref="E5:E6"/>
    <mergeCell ref="F5:F6"/>
    <mergeCell ref="I5:I6"/>
    <mergeCell ref="J5:J6"/>
    <mergeCell ref="G5:G6"/>
    <mergeCell ref="K5:K6"/>
    <mergeCell ref="A1:M2"/>
    <mergeCell ref="A32:C32"/>
    <mergeCell ref="A3:M3"/>
    <mergeCell ref="A5:A6"/>
    <mergeCell ref="B5:B6"/>
    <mergeCell ref="C5:C6"/>
    <mergeCell ref="D5:D6"/>
    <mergeCell ref="H5:H6"/>
    <mergeCell ref="L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32"/>
  <sheetViews>
    <sheetView workbookViewId="0" topLeftCell="A1">
      <selection activeCell="X13" sqref="X13"/>
    </sheetView>
  </sheetViews>
  <sheetFormatPr defaultColWidth="9.140625" defaultRowHeight="12.75"/>
  <cols>
    <col min="1" max="1" width="4.7109375" style="2" bestFit="1" customWidth="1"/>
    <col min="2" max="2" width="40.140625" style="2" bestFit="1" customWidth="1"/>
    <col min="3" max="3" width="14.00390625" style="2" customWidth="1"/>
    <col min="4" max="7" width="17.140625" style="2" customWidth="1"/>
    <col min="8" max="8" width="0.5625" style="2" customWidth="1"/>
    <col min="9" max="13" width="9.140625" style="2" hidden="1" customWidth="1"/>
    <col min="14" max="14" width="0.42578125" style="2" hidden="1" customWidth="1"/>
    <col min="15" max="23" width="9.140625" style="2" hidden="1" customWidth="1"/>
    <col min="24" max="16384" width="9.140625" style="2" customWidth="1"/>
  </cols>
  <sheetData>
    <row r="1" spans="1:23" ht="17.25" customHeight="1">
      <c r="A1" s="205" t="s">
        <v>224</v>
      </c>
      <c r="B1" s="205"/>
      <c r="C1" s="205"/>
      <c r="D1" s="205"/>
      <c r="E1" s="205"/>
      <c r="F1" s="205"/>
      <c r="G1" s="205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2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ht="29.2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7" ht="27" customHeight="1">
      <c r="A4" s="223" t="s">
        <v>147</v>
      </c>
      <c r="B4" s="223"/>
      <c r="C4" s="223"/>
      <c r="D4" s="223"/>
      <c r="E4" s="88"/>
      <c r="F4" s="88"/>
      <c r="G4" s="88"/>
    </row>
    <row r="5" ht="13.5" customHeight="1">
      <c r="A5" s="9"/>
    </row>
    <row r="6" spans="4:7" ht="35.25" customHeight="1">
      <c r="D6" s="10"/>
      <c r="E6" s="10"/>
      <c r="F6" s="10"/>
      <c r="G6" s="10"/>
    </row>
    <row r="7" spans="1:7" ht="15" customHeight="1">
      <c r="A7" s="224" t="s">
        <v>11</v>
      </c>
      <c r="B7" s="224" t="s">
        <v>12</v>
      </c>
      <c r="C7" s="219" t="s">
        <v>13</v>
      </c>
      <c r="D7" s="219" t="s">
        <v>191</v>
      </c>
      <c r="E7" s="219" t="s">
        <v>192</v>
      </c>
      <c r="F7" s="219" t="s">
        <v>193</v>
      </c>
      <c r="G7" s="219" t="s">
        <v>194</v>
      </c>
    </row>
    <row r="8" spans="1:7" ht="15" customHeight="1">
      <c r="A8" s="224"/>
      <c r="B8" s="224"/>
      <c r="C8" s="224"/>
      <c r="D8" s="219"/>
      <c r="E8" s="220"/>
      <c r="F8" s="220"/>
      <c r="G8" s="220"/>
    </row>
    <row r="9" spans="1:7" ht="15.75" customHeight="1">
      <c r="A9" s="224"/>
      <c r="B9" s="224"/>
      <c r="C9" s="224"/>
      <c r="D9" s="219"/>
      <c r="E9" s="220"/>
      <c r="F9" s="220"/>
      <c r="G9" s="220"/>
    </row>
    <row r="10" spans="1:7" s="11" customFormat="1" ht="19.5" customHeight="1">
      <c r="A10" s="40">
        <v>1</v>
      </c>
      <c r="B10" s="40">
        <v>2</v>
      </c>
      <c r="C10" s="40">
        <v>3</v>
      </c>
      <c r="D10" s="41">
        <v>4</v>
      </c>
      <c r="E10" s="41">
        <v>5</v>
      </c>
      <c r="F10" s="41">
        <v>6</v>
      </c>
      <c r="G10" s="41">
        <v>7</v>
      </c>
    </row>
    <row r="11" spans="1:7" s="13" customFormat="1" ht="13.5" customHeight="1">
      <c r="A11" s="12" t="s">
        <v>14</v>
      </c>
      <c r="B11" s="65" t="s">
        <v>15</v>
      </c>
      <c r="C11" s="12"/>
      <c r="D11" s="57">
        <v>38701881.5</v>
      </c>
      <c r="E11" s="124" t="s">
        <v>211</v>
      </c>
      <c r="F11" s="124" t="s">
        <v>190</v>
      </c>
      <c r="G11" s="57">
        <v>38761014.59</v>
      </c>
    </row>
    <row r="12" spans="1:7" ht="15.75" customHeight="1">
      <c r="A12" s="12" t="s">
        <v>16</v>
      </c>
      <c r="B12" s="65" t="s">
        <v>17</v>
      </c>
      <c r="C12" s="12"/>
      <c r="D12" s="57">
        <v>39956881.5</v>
      </c>
      <c r="E12" s="57">
        <v>354827.09</v>
      </c>
      <c r="F12" s="57">
        <v>18000</v>
      </c>
      <c r="G12" s="57">
        <v>40293708.59</v>
      </c>
    </row>
    <row r="13" spans="1:24" ht="29.25" customHeight="1">
      <c r="A13" s="12" t="s">
        <v>18</v>
      </c>
      <c r="B13" s="65" t="s">
        <v>19</v>
      </c>
      <c r="C13" s="14"/>
      <c r="D13" s="85">
        <f>D11-D12</f>
        <v>-1255000</v>
      </c>
      <c r="E13" s="125" t="s">
        <v>212</v>
      </c>
      <c r="F13" s="125" t="s">
        <v>213</v>
      </c>
      <c r="G13" s="85">
        <v>-1532694</v>
      </c>
      <c r="X13" s="148"/>
    </row>
    <row r="14" spans="1:7" ht="18.75" customHeight="1">
      <c r="A14" s="225" t="s">
        <v>20</v>
      </c>
      <c r="B14" s="226"/>
      <c r="C14" s="14"/>
      <c r="D14" s="86">
        <f>SUM(D15:D22)</f>
        <v>2905000</v>
      </c>
      <c r="E14" s="125" t="s">
        <v>210</v>
      </c>
      <c r="F14" s="125" t="s">
        <v>190</v>
      </c>
      <c r="G14" s="86">
        <f>SUM(G15:G22)</f>
        <v>3182694</v>
      </c>
    </row>
    <row r="15" spans="1:7" ht="21.75" customHeight="1">
      <c r="A15" s="12" t="s">
        <v>14</v>
      </c>
      <c r="B15" s="15" t="s">
        <v>21</v>
      </c>
      <c r="C15" s="12" t="s">
        <v>22</v>
      </c>
      <c r="D15" s="87">
        <v>2150000</v>
      </c>
      <c r="E15" s="126" t="s">
        <v>190</v>
      </c>
      <c r="F15" s="126" t="s">
        <v>190</v>
      </c>
      <c r="G15" s="87">
        <v>2150000</v>
      </c>
    </row>
    <row r="16" spans="1:7" ht="18.75" customHeight="1">
      <c r="A16" s="16" t="s">
        <v>16</v>
      </c>
      <c r="B16" s="14" t="s">
        <v>23</v>
      </c>
      <c r="C16" s="12" t="s">
        <v>22</v>
      </c>
      <c r="D16" s="170">
        <v>0</v>
      </c>
      <c r="E16" s="126" t="s">
        <v>210</v>
      </c>
      <c r="F16" s="126" t="s">
        <v>190</v>
      </c>
      <c r="G16" s="170">
        <v>277694</v>
      </c>
    </row>
    <row r="17" spans="1:7" ht="31.5" customHeight="1">
      <c r="A17" s="12" t="s">
        <v>18</v>
      </c>
      <c r="B17" s="17" t="s">
        <v>24</v>
      </c>
      <c r="C17" s="12" t="s">
        <v>25</v>
      </c>
      <c r="D17" s="72"/>
      <c r="E17" s="127"/>
      <c r="F17" s="127"/>
      <c r="G17" s="72"/>
    </row>
    <row r="18" spans="1:7" ht="15.75" customHeight="1">
      <c r="A18" s="16" t="s">
        <v>26</v>
      </c>
      <c r="B18" s="14" t="s">
        <v>27</v>
      </c>
      <c r="C18" s="12" t="s">
        <v>28</v>
      </c>
      <c r="D18" s="72"/>
      <c r="E18" s="127"/>
      <c r="F18" s="127"/>
      <c r="G18" s="72"/>
    </row>
    <row r="19" spans="1:7" ht="15" customHeight="1">
      <c r="A19" s="12" t="s">
        <v>29</v>
      </c>
      <c r="B19" s="14" t="s">
        <v>30</v>
      </c>
      <c r="C19" s="12" t="s">
        <v>31</v>
      </c>
      <c r="D19" s="72"/>
      <c r="E19" s="127"/>
      <c r="F19" s="127"/>
      <c r="G19" s="72"/>
    </row>
    <row r="20" spans="1:7" ht="16.5" customHeight="1">
      <c r="A20" s="16" t="s">
        <v>32</v>
      </c>
      <c r="B20" s="14" t="s">
        <v>33</v>
      </c>
      <c r="C20" s="12" t="s">
        <v>34</v>
      </c>
      <c r="D20" s="73"/>
      <c r="E20" s="127"/>
      <c r="F20" s="127"/>
      <c r="G20" s="73"/>
    </row>
    <row r="21" spans="1:7" ht="18.75" customHeight="1">
      <c r="A21" s="12" t="s">
        <v>35</v>
      </c>
      <c r="B21" s="14" t="s">
        <v>36</v>
      </c>
      <c r="C21" s="12" t="s">
        <v>37</v>
      </c>
      <c r="D21" s="74"/>
      <c r="E21" s="128"/>
      <c r="F21" s="128"/>
      <c r="G21" s="74"/>
    </row>
    <row r="22" spans="1:7" ht="30" customHeight="1">
      <c r="A22" s="12" t="s">
        <v>38</v>
      </c>
      <c r="B22" s="18" t="s">
        <v>39</v>
      </c>
      <c r="C22" s="12" t="s">
        <v>136</v>
      </c>
      <c r="D22" s="146">
        <v>755000</v>
      </c>
      <c r="E22" s="147" t="s">
        <v>190</v>
      </c>
      <c r="F22" s="147" t="s">
        <v>190</v>
      </c>
      <c r="G22" s="146">
        <v>755000</v>
      </c>
    </row>
    <row r="23" spans="1:7" ht="18.75" customHeight="1">
      <c r="A23" s="225" t="s">
        <v>40</v>
      </c>
      <c r="B23" s="226"/>
      <c r="C23" s="12"/>
      <c r="D23" s="86">
        <f>SUM(D24:D30)</f>
        <v>1650000</v>
      </c>
      <c r="E23" s="125" t="s">
        <v>190</v>
      </c>
      <c r="F23" s="125" t="s">
        <v>190</v>
      </c>
      <c r="G23" s="86">
        <f>SUM(G24:G30)</f>
        <v>1650000</v>
      </c>
    </row>
    <row r="24" spans="1:7" ht="16.5" customHeight="1">
      <c r="A24" s="12" t="s">
        <v>14</v>
      </c>
      <c r="B24" s="14" t="s">
        <v>41</v>
      </c>
      <c r="C24" s="12" t="s">
        <v>42</v>
      </c>
      <c r="D24" s="87">
        <v>1650000</v>
      </c>
      <c r="E24" s="126"/>
      <c r="F24" s="126"/>
      <c r="G24" s="87">
        <v>1650000</v>
      </c>
    </row>
    <row r="25" spans="1:7" ht="13.5" customHeight="1">
      <c r="A25" s="16" t="s">
        <v>16</v>
      </c>
      <c r="B25" s="19" t="s">
        <v>43</v>
      </c>
      <c r="C25" s="16" t="s">
        <v>42</v>
      </c>
      <c r="D25" s="75"/>
      <c r="E25" s="128"/>
      <c r="F25" s="128"/>
      <c r="G25" s="75"/>
    </row>
    <row r="26" spans="1:7" ht="38.25" customHeight="1">
      <c r="A26" s="12" t="s">
        <v>18</v>
      </c>
      <c r="B26" s="20" t="s">
        <v>44</v>
      </c>
      <c r="C26" s="12" t="s">
        <v>45</v>
      </c>
      <c r="D26" s="74"/>
      <c r="E26" s="128"/>
      <c r="F26" s="128"/>
      <c r="G26" s="74"/>
    </row>
    <row r="27" spans="1:7" ht="14.25" customHeight="1">
      <c r="A27" s="16" t="s">
        <v>26</v>
      </c>
      <c r="B27" s="19" t="s">
        <v>46</v>
      </c>
      <c r="C27" s="16" t="s">
        <v>47</v>
      </c>
      <c r="D27" s="75"/>
      <c r="E27" s="128"/>
      <c r="F27" s="128"/>
      <c r="G27" s="75"/>
    </row>
    <row r="28" spans="1:7" ht="15.75" customHeight="1">
      <c r="A28" s="12" t="s">
        <v>29</v>
      </c>
      <c r="B28" s="14" t="s">
        <v>48</v>
      </c>
      <c r="C28" s="12" t="s">
        <v>49</v>
      </c>
      <c r="D28" s="74"/>
      <c r="E28" s="128"/>
      <c r="F28" s="128"/>
      <c r="G28" s="74"/>
    </row>
    <row r="29" spans="1:7" ht="15" customHeight="1">
      <c r="A29" s="21" t="s">
        <v>32</v>
      </c>
      <c r="B29" s="18" t="s">
        <v>50</v>
      </c>
      <c r="C29" s="21" t="s">
        <v>51</v>
      </c>
      <c r="D29" s="73"/>
      <c r="E29" s="127"/>
      <c r="F29" s="127"/>
      <c r="G29" s="73"/>
    </row>
    <row r="30" spans="1:9" ht="16.5" customHeight="1">
      <c r="A30" s="21" t="s">
        <v>35</v>
      </c>
      <c r="B30" s="18" t="s">
        <v>52</v>
      </c>
      <c r="C30" s="22" t="s">
        <v>53</v>
      </c>
      <c r="D30" s="76"/>
      <c r="E30" s="129"/>
      <c r="F30" s="129"/>
      <c r="G30" s="76"/>
      <c r="H30" s="23"/>
      <c r="I30" s="23"/>
    </row>
    <row r="31" spans="1:3" ht="12.75">
      <c r="A31" s="24"/>
      <c r="B31" s="25"/>
      <c r="C31" s="26"/>
    </row>
    <row r="32" spans="1:7" ht="16.5" customHeight="1">
      <c r="A32" s="27"/>
      <c r="B32" s="221"/>
      <c r="C32" s="222"/>
      <c r="D32" s="222"/>
      <c r="E32" s="123"/>
      <c r="F32" s="123"/>
      <c r="G32" s="123"/>
    </row>
  </sheetData>
  <sheetProtection/>
  <mergeCells count="12">
    <mergeCell ref="B32:D32"/>
    <mergeCell ref="A4:D4"/>
    <mergeCell ref="A7:A9"/>
    <mergeCell ref="B7:B9"/>
    <mergeCell ref="C7:C9"/>
    <mergeCell ref="D7:D9"/>
    <mergeCell ref="A14:B14"/>
    <mergeCell ref="A23:B23"/>
    <mergeCell ref="A1:W3"/>
    <mergeCell ref="E7:E9"/>
    <mergeCell ref="F7:F9"/>
    <mergeCell ref="G7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Burzykowski</cp:lastModifiedBy>
  <cp:lastPrinted>2015-08-06T07:47:33Z</cp:lastPrinted>
  <dcterms:created xsi:type="dcterms:W3CDTF">2009-10-15T10:17:39Z</dcterms:created>
  <dcterms:modified xsi:type="dcterms:W3CDTF">2015-08-18T07:38:59Z</dcterms:modified>
  <cp:category/>
  <cp:version/>
  <cp:contentType/>
  <cp:contentStatus/>
</cp:coreProperties>
</file>