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970" tabRatio="883" activeTab="0"/>
  </bookViews>
  <sheets>
    <sheet name="dochody" sheetId="1" r:id="rId1"/>
    <sheet name="dochody i wyd.zlecone" sheetId="2" r:id="rId2"/>
    <sheet name="wyd.inwest." sheetId="3" r:id="rId3"/>
  </sheets>
  <definedNames>
    <definedName name="_xlnm.Print_Area" localSheetId="0">'dochody'!$A$1:$L$42</definedName>
    <definedName name="_xlnm.Print_Area" localSheetId="2">'wyd.inwest.'!$A$1:$P$76</definedName>
  </definedNames>
  <calcPr fullCalcOnLoad="1"/>
</workbook>
</file>

<file path=xl/sharedStrings.xml><?xml version="1.0" encoding="utf-8"?>
<sst xmlns="http://schemas.openxmlformats.org/spreadsheetml/2006/main" count="559" uniqueCount="215">
  <si>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</si>
  <si>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</si>
  <si>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</si>
  <si>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</si>
  <si>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</si>
  <si>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</si>
  <si>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</si>
  <si>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</si>
  <si>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</si>
  <si>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</si>
  <si>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</si>
  <si>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</si>
  <si>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</si>
  <si>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</si>
  <si>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</si>
  <si>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</si>
  <si>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</si>
  <si>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</si>
  <si>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</si>
  <si>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</si>
  <si>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</si>
  <si>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</si>
  <si>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</si>
  <si>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</si>
  <si>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</si>
  <si>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</si>
  <si>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</si>
  <si>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</si>
  <si>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</si>
  <si>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</si>
  <si>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</si>
  <si>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</si>
  <si>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</si>
  <si>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</si>
  <si>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</si>
  <si>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</si>
  <si>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</si>
  <si>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</si>
  <si>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</si>
  <si>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</si>
  <si>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</si>
  <si>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</si>
  <si>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</si>
  <si>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Rolnictwo i łowiectwo</t>
  </si>
  <si>
    <t>750</t>
  </si>
  <si>
    <t>Administracja publiczna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</si>
  <si>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</si>
  <si>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</si>
  <si>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</si>
  <si>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852</t>
  </si>
  <si>
    <t>Pomoc społeczna</t>
  </si>
  <si>
    <t>600</t>
  </si>
  <si>
    <t>60016</t>
  </si>
  <si>
    <t>801</t>
  </si>
  <si>
    <t>Oświata i wychowanie</t>
  </si>
  <si>
    <t>Szkoły podstawowe</t>
  </si>
  <si>
    <t>Gimnazja</t>
  </si>
  <si>
    <t>851</t>
  </si>
  <si>
    <t>Usługi opiekuńcze i specjalistyczne usługi opiekuńcze</t>
  </si>
  <si>
    <t>Pozostała działalność</t>
  </si>
  <si>
    <t>854</t>
  </si>
  <si>
    <t>Edukacyjna opieka wychowawcza</t>
  </si>
  <si>
    <t>900</t>
  </si>
  <si>
    <t>926</t>
  </si>
  <si>
    <t>01010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</si>
  <si>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</si>
  <si>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</si>
  <si>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</si>
  <si>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</si>
  <si>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</si>
  <si>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</si>
  <si>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</si>
  <si>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</si>
  <si>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</si>
  <si>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</si>
  <si>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</si>
  <si>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</si>
  <si>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</si>
  <si>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</si>
  <si>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</si>
  <si>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</si>
  <si>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</si>
  <si>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</si>
  <si>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</si>
  <si>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</si>
  <si>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</si>
  <si>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</si>
  <si>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</si>
  <si>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</si>
  <si>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</si>
  <si>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</si>
  <si>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</si>
  <si>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</si>
  <si>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</si>
  <si>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</si>
  <si>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</si>
  <si>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</si>
  <si>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</si>
  <si>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</si>
  <si>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</si>
  <si>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36.</t>
  </si>
  <si>
    <t>37.</t>
  </si>
  <si>
    <t>38.</t>
  </si>
  <si>
    <t>Ogółem Dział 900</t>
  </si>
  <si>
    <t>80101</t>
  </si>
  <si>
    <t>39.</t>
  </si>
  <si>
    <t>40.</t>
  </si>
  <si>
    <t>41.</t>
  </si>
  <si>
    <t>42.</t>
  </si>
  <si>
    <t>43.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</si>
  <si>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</si>
  <si>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</si>
  <si>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</si>
  <si>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Ogółem Dział 801</t>
  </si>
  <si>
    <t xml:space="preserve">     DOCHODY BUDŻETU</t>
  </si>
  <si>
    <t>Przebudowa drogi gminnej w miejscowości Czerwonka Parcel</t>
  </si>
  <si>
    <t>Budowa oświetlenia ulicznego w miejscowości Altanka</t>
  </si>
  <si>
    <t>Budowa oświetlenia ulicznego w miejscowości Czerwonka Parcel</t>
  </si>
  <si>
    <t>Budowa oświetlenia ulicznego w miejscowości Dzięglewo</t>
  </si>
  <si>
    <t>Budowa oświetlenia ulicznego w miejscowości Gawłów</t>
  </si>
  <si>
    <t>Budowa oświetlenia ulicznego w miejscowości Kuznocin</t>
  </si>
  <si>
    <t xml:space="preserve">Nazwa </t>
  </si>
  <si>
    <t>Planowane dochody na 2015 r</t>
  </si>
  <si>
    <t>rok 2015</t>
  </si>
  <si>
    <t>Budowa przepompowni sieci wodociagowej w Czystem</t>
  </si>
  <si>
    <t>Przebudowa drogi gminnej w miejscowości Nowe Mostki</t>
  </si>
  <si>
    <t>Przebudowa drogi gminnej w miejscowości Kuznocin</t>
  </si>
  <si>
    <t>Przebudowa drogi gminnej w miejscowości Żdżarów</t>
  </si>
  <si>
    <t>Przebudowa drogi gminnej w miejscowości Żuków</t>
  </si>
  <si>
    <t>Montaż klimatyzacji w budynku UG</t>
  </si>
  <si>
    <t>Przebudowa kotłowni z olejowej na gazową w budynku UG</t>
  </si>
  <si>
    <t>Budowa zjazdu do szkoły w Żukowie</t>
  </si>
  <si>
    <t>92695</t>
  </si>
  <si>
    <t>Budowa oświetlenia ulicznego w miejscowości Kożuszki Parcel (za kanałem)</t>
  </si>
  <si>
    <t>Budowa oświetlenia ulicznego przy chodniku w miejscowości Orły Cesin</t>
  </si>
  <si>
    <t>Budowa oświetlenia ulicznego przy chodniku w miejscowości Kożuszki Parcel - Sochaczew Wieś - Wójtówka</t>
  </si>
  <si>
    <r>
      <t xml:space="preserve">Przebudowa drogi gminnej w miejscowości Dachowa </t>
    </r>
    <r>
      <rPr>
        <sz val="10"/>
        <color indexed="17"/>
        <rFont val="Arial"/>
        <family val="2"/>
      </rPr>
      <t>(w tym F.S. 9.900)</t>
    </r>
  </si>
  <si>
    <r>
      <t xml:space="preserve">Zakup wiaty przystankowej w m.Dzięglewo </t>
    </r>
    <r>
      <rPr>
        <sz val="10"/>
        <color indexed="17"/>
        <rFont val="Arial"/>
        <family val="2"/>
      </rPr>
      <t>(w tym F.S. 3.000)</t>
    </r>
  </si>
  <si>
    <r>
      <t xml:space="preserve">Budowa oświetlenia ulicznego w miejscowości Kaźmierów - Ignacówka </t>
    </r>
    <r>
      <rPr>
        <sz val="10"/>
        <color indexed="17"/>
        <rFont val="Arial"/>
        <family val="2"/>
      </rPr>
      <t>(w tym F.S. 10.861)</t>
    </r>
  </si>
  <si>
    <r>
      <t xml:space="preserve">Budowa oświetlenia ulicznego w miejscowości Andrzejów Duranowski </t>
    </r>
    <r>
      <rPr>
        <sz val="10"/>
        <color indexed="17"/>
        <rFont val="Arial"/>
        <family val="2"/>
      </rPr>
      <t>(w tym F.S. 14.471)</t>
    </r>
  </si>
  <si>
    <r>
      <t xml:space="preserve">Budowa oświetlenia ulicznego w miejscowości Kożuszki Parcel (k.hydroforni) </t>
    </r>
    <r>
      <rPr>
        <sz val="10"/>
        <color indexed="17"/>
        <rFont val="Arial"/>
        <family val="2"/>
      </rPr>
      <t>(w tym F.S. 10.000)</t>
    </r>
  </si>
  <si>
    <r>
      <t xml:space="preserve">Budowa oświetlenia ulicznego w miejscowości Żuków </t>
    </r>
    <r>
      <rPr>
        <sz val="10"/>
        <color indexed="17"/>
        <rFont val="Arial"/>
        <family val="2"/>
      </rPr>
      <t>(w tym F.S. 14.059)</t>
    </r>
  </si>
  <si>
    <r>
      <t xml:space="preserve">Budowa oświetlenia ulicznego w miejscowości Rozlazłów </t>
    </r>
    <r>
      <rPr>
        <sz val="10"/>
        <color indexed="17"/>
        <rFont val="Arial"/>
        <family val="2"/>
      </rPr>
      <t>(w tym F.S. 18.082)</t>
    </r>
  </si>
  <si>
    <t>85154</t>
  </si>
  <si>
    <t>Ogółem Dział 851</t>
  </si>
  <si>
    <r>
      <t xml:space="preserve">Budowa parkingu przy drodze gminnej w Kątach (obok szkoły) </t>
    </r>
    <r>
      <rPr>
        <sz val="10"/>
        <color indexed="17"/>
        <rFont val="Arial"/>
        <family val="2"/>
      </rPr>
      <t>(w tym F.S. 23.097)</t>
    </r>
  </si>
  <si>
    <r>
      <t xml:space="preserve">Projekt rozbudowy budynku Szkoły Podstawowej w Feliksowie </t>
    </r>
    <r>
      <rPr>
        <sz val="10"/>
        <color indexed="17"/>
        <rFont val="Arial"/>
        <family val="2"/>
      </rPr>
      <t>(w tym F.S. 6.917)</t>
    </r>
  </si>
  <si>
    <r>
      <t xml:space="preserve">Zakup wiaty przystankowej w m.Zosin </t>
    </r>
    <r>
      <rPr>
        <sz val="10"/>
        <color indexed="17"/>
        <rFont val="Arial"/>
        <family val="2"/>
      </rPr>
      <t>(w tym F.S. 6.000)</t>
    </r>
  </si>
  <si>
    <t>w tym fs. 157.747</t>
  </si>
  <si>
    <r>
      <rPr>
        <sz val="10"/>
        <rFont val="Arial"/>
        <family val="2"/>
      </rPr>
      <t>Zakup pieca CO dla OSP Nowe Mostki</t>
    </r>
    <r>
      <rPr>
        <sz val="10"/>
        <color indexed="10"/>
        <rFont val="Arial"/>
        <family val="2"/>
      </rPr>
      <t xml:space="preserve"> </t>
    </r>
    <r>
      <rPr>
        <sz val="10"/>
        <color indexed="17"/>
        <rFont val="Arial"/>
        <family val="2"/>
      </rPr>
      <t>(</t>
    </r>
    <r>
      <rPr>
        <sz val="10"/>
        <color indexed="17"/>
        <rFont val="Arial"/>
        <family val="2"/>
      </rPr>
      <t>w tym F.S. 10.000)</t>
    </r>
  </si>
  <si>
    <t xml:space="preserve">Przebudowa drogi gminnej w miejscowości Władysławów </t>
  </si>
  <si>
    <t xml:space="preserve">Zakup drukarki </t>
  </si>
  <si>
    <t xml:space="preserve">Budowa oświetlenia ulicznego w miejscowości Kożuszki Parcel </t>
  </si>
  <si>
    <t>Zakup 2 wiat przystankowych w m.Żdżarów</t>
  </si>
  <si>
    <r>
      <t xml:space="preserve">Budowa placu zabaw przy budynku Gimnazjum w Wymysłowie na terenie gminnym </t>
    </r>
    <r>
      <rPr>
        <sz val="10"/>
        <color indexed="17"/>
        <rFont val="Arial"/>
        <family val="2"/>
      </rPr>
      <t>(w tym F.S. 31.360)</t>
    </r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</si>
  <si>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</si>
  <si>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</si>
  <si>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</si>
  <si>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</si>
  <si>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</si>
  <si>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</si>
  <si>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</si>
  <si>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</si>
  <si>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</si>
  <si>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</si>
  <si>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0,00</t>
  </si>
  <si>
    <t>Dodatek energetyczny</t>
  </si>
  <si>
    <t>Wybory Prezydenta Rzeczypospolitej Polskiej</t>
  </si>
  <si>
    <t>0</t>
  </si>
  <si>
    <t>01095</t>
  </si>
  <si>
    <t>kwota zmiany</t>
  </si>
  <si>
    <t>Zakup Lekkiego Samochodu Ratowniczo-Gaśniczego dla jednostki OSP z terenu Gminy Sochaczew</t>
  </si>
  <si>
    <t xml:space="preserve">             </t>
  </si>
  <si>
    <t>Wydatki budżetu gminy na zadania inwestycyjne na 2015 rok nieobjęte wykazem przedsięwzięć do Wieloletniej Prognozy Finansowej</t>
  </si>
  <si>
    <t>A.      170 000
B.
C.
…</t>
  </si>
  <si>
    <t>Przebudowa drogi gminnej w miejscowości Rozlazłów</t>
  </si>
  <si>
    <t>Realizacja zadań wymagajacych stosowania specjalnej organizacji nauki i metod pracy dla dzieci i młodzieży w szkołach podstawowych, gimnazjach, liceach ogólnokształącących, liceach profilowanych i szkołach zawodowych oraz szkołach artystycznych</t>
  </si>
  <si>
    <t>Przebudowa dróg gminnych w miejscowościach: Kąty, Bronisławy, Adamowa Góra, Janów</t>
  </si>
  <si>
    <t>Budowa placu zabaw w Dachowej na terenie gminnym</t>
  </si>
  <si>
    <t>Budowa kotłowni gazowej w istniejącym budynku Szkoły w Kątach</t>
  </si>
  <si>
    <t>Zakup samochodu na potrzeby UG</t>
  </si>
  <si>
    <t>Referenda ogólnokrajowe i konstytucyjne</t>
  </si>
  <si>
    <t>Projekt przebudowy drogi gminnej w miejscowości Andrzejów Duranowski</t>
  </si>
  <si>
    <t>A. 1 554 995,00
B.    951 233,34
C.
…</t>
  </si>
  <si>
    <t>A.      
B.
C. 42 250
…</t>
  </si>
  <si>
    <t xml:space="preserve">     - WFOŚiGW</t>
  </si>
  <si>
    <t>Wybory do Sejmu i Senatu</t>
  </si>
  <si>
    <t>Zakup 4 aparatów oddechowych Fenzy</t>
  </si>
  <si>
    <t>A.      
B.
C. 
…</t>
  </si>
  <si>
    <t>Zakup 2 zestawów PSP R1</t>
  </si>
  <si>
    <t>Budowa oświetlenia przy boisku w miejscowości Wymysłów</t>
  </si>
  <si>
    <t>+ 7 800</t>
  </si>
  <si>
    <t>- 7.800</t>
  </si>
  <si>
    <t>+ 45 417,45</t>
  </si>
  <si>
    <t>+ 3 810,00</t>
  </si>
  <si>
    <t>Wybory do rad gmin, rad powiatów i sejmików województw, wybory wójtów, burmistrzów i prezydentów miast oraz referenda gminne, powiatowe i wojewódzkie</t>
  </si>
  <si>
    <t>+ 5 416,00</t>
  </si>
  <si>
    <t>+ 543,00</t>
  </si>
  <si>
    <t>+ 55 186,45</t>
  </si>
  <si>
    <t>+ 11 811,00</t>
  </si>
  <si>
    <t>- 3 198,00</t>
  </si>
  <si>
    <t>Wpływy ze sprzedaży składników majątkowych</t>
  </si>
  <si>
    <t>+ 3 198,00</t>
  </si>
  <si>
    <t>Wpływy z róznych dochodów</t>
  </si>
  <si>
    <t>Dotacje celowe otrzymane z budzetu państwa na realizację własnych zadań bieżących gmin</t>
  </si>
  <si>
    <t>+ 8 070,00</t>
  </si>
  <si>
    <t>+ 38 302,00</t>
  </si>
  <si>
    <t>+ 8 576,00</t>
  </si>
  <si>
    <t>Dotacje celowe otrzymane z budzetu państwa na realizację zadań bieżących gmin z zakresu edukacyjnej opieki wychowawczej finansowanych w całosci przez budżet państwa w ramach programów rządowych</t>
  </si>
  <si>
    <t>+ 5 260,00</t>
  </si>
  <si>
    <t>+ 3 316,00</t>
  </si>
  <si>
    <t>+ 113 332,45</t>
  </si>
  <si>
    <t xml:space="preserve">Załącznik nr 1 do Uchwały Nr XIX/80/2015 Rady Gminy Sochaczew z dnia 28 października 2015 roku zmieniające Uchwałę Budżetową Gminy Sochaczew na rok 2015 </t>
  </si>
  <si>
    <r>
      <t>Załącznik nr 4</t>
    </r>
    <r>
      <rPr>
        <sz val="7"/>
        <color indexed="10"/>
        <rFont val="Arial"/>
        <family val="2"/>
      </rPr>
      <t xml:space="preserve"> </t>
    </r>
    <r>
      <rPr>
        <sz val="7"/>
        <rFont val="Arial"/>
        <family val="2"/>
      </rPr>
      <t xml:space="preserve">do Uchwały Nr XIX/80/2015 Rady Gminy Sochaczew z dnia 28 października 2015 roku zmieniające Uchwałę Budżetową Gminy Sochaczew na rok 2015 </t>
    </r>
  </si>
  <si>
    <t xml:space="preserve">Załącznik Nr 3 do Uchwały Nr XIX/80/2015 Rady Gminy Sochaczew z dnia 28 października 2015 roku zmieniająca Uchwałę Budżetową Gminy Sochaczew na rok 2015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</si>
</sst>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b/>
      <sz val="8"/>
      <name val="Arial CE"/>
      <family val="2"/>
    </font>
    <font>
      <sz val="7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7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10" xfId="0" applyNumberForma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3" fontId="0" fillId="0" borderId="11" xfId="0" applyNumberForma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9" fontId="1" fillId="0" borderId="10" xfId="54" applyFont="1" applyBorder="1" applyAlignment="1">
      <alignment horizontal="center" vertical="center" wrapText="1"/>
    </xf>
    <xf numFmtId="9" fontId="1" fillId="0" borderId="0" xfId="54" applyFont="1" applyAlignment="1">
      <alignment vertical="center"/>
    </xf>
    <xf numFmtId="172" fontId="1" fillId="0" borderId="10" xfId="42" applyNumberFormat="1" applyFont="1" applyBorder="1" applyAlignment="1">
      <alignment horizontal="right" vertical="center"/>
    </xf>
    <xf numFmtId="172" fontId="5" fillId="0" borderId="10" xfId="42" applyNumberFormat="1" applyFont="1" applyBorder="1" applyAlignment="1">
      <alignment horizontal="right" vertical="center" wrapText="1"/>
    </xf>
    <xf numFmtId="0" fontId="61" fillId="0" borderId="10" xfId="0" applyFont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18" fillId="32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center"/>
    </xf>
    <xf numFmtId="49" fontId="19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/>
    </xf>
    <xf numFmtId="0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horizontal="right" vertical="center"/>
    </xf>
    <xf numFmtId="49" fontId="18" fillId="32" borderId="10" xfId="0" applyNumberFormat="1" applyFont="1" applyFill="1" applyBorder="1" applyAlignment="1">
      <alignment horizontal="right" vertical="center"/>
    </xf>
    <xf numFmtId="4" fontId="18" fillId="34" borderId="10" xfId="0" applyNumberFormat="1" applyFont="1" applyFill="1" applyBorder="1" applyAlignment="1">
      <alignment vertical="center"/>
    </xf>
    <xf numFmtId="49" fontId="18" fillId="34" borderId="10" xfId="0" applyNumberFormat="1" applyFont="1" applyFill="1" applyBorder="1" applyAlignment="1">
      <alignment horizontal="right" vertical="center"/>
    </xf>
    <xf numFmtId="0" fontId="22" fillId="32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2" fillId="32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8" fillId="32" borderId="10" xfId="0" applyNumberFormat="1" applyFont="1" applyFill="1" applyBorder="1" applyAlignment="1">
      <alignment horizontal="right" vertical="center" wrapText="1"/>
    </xf>
    <xf numFmtId="49" fontId="8" fillId="32" borderId="10" xfId="0" applyNumberFormat="1" applyFont="1" applyFill="1" applyBorder="1" applyAlignment="1">
      <alignment horizontal="right" vertical="center" wrapText="1"/>
    </xf>
    <xf numFmtId="0" fontId="20" fillId="35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 wrapText="1"/>
    </xf>
    <xf numFmtId="49" fontId="1" fillId="0" borderId="10" xfId="54" applyNumberFormat="1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62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2" fontId="1" fillId="0" borderId="10" xfId="42" applyNumberFormat="1" applyFont="1" applyBorder="1" applyAlignment="1">
      <alignment horizontal="right" vertical="center" wrapText="1"/>
    </xf>
    <xf numFmtId="4" fontId="1" fillId="32" borderId="10" xfId="0" applyNumberFormat="1" applyFont="1" applyFill="1" applyBorder="1" applyAlignment="1">
      <alignment horizontal="right" vertical="center"/>
    </xf>
    <xf numFmtId="4" fontId="1" fillId="32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22" fillId="32" borderId="10" xfId="0" applyNumberFormat="1" applyFont="1" applyFill="1" applyBorder="1" applyAlignment="1">
      <alignment horizontal="right" vertical="center"/>
    </xf>
    <xf numFmtId="4" fontId="22" fillId="32" borderId="10" xfId="0" applyNumberFormat="1" applyFon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left" vertical="center" wrapText="1"/>
    </xf>
    <xf numFmtId="3" fontId="0" fillId="36" borderId="10" xfId="0" applyNumberForma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 wrapText="1"/>
    </xf>
    <xf numFmtId="3" fontId="0" fillId="36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vertical="center" wrapText="1"/>
    </xf>
    <xf numFmtId="3" fontId="0" fillId="36" borderId="1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/>
    </xf>
    <xf numFmtId="49" fontId="24" fillId="36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left" vertical="center" wrapText="1"/>
    </xf>
    <xf numFmtId="4" fontId="0" fillId="36" borderId="10" xfId="0" applyNumberForma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vertical="center" wrapText="1"/>
    </xf>
    <xf numFmtId="49" fontId="8" fillId="0" borderId="10" xfId="54" applyNumberFormat="1" applyFont="1" applyBorder="1" applyAlignment="1">
      <alignment horizontal="right" vertical="center" wrapText="1"/>
    </xf>
    <xf numFmtId="3" fontId="0" fillId="36" borderId="10" xfId="0" applyNumberFormat="1" applyFill="1" applyBorder="1" applyAlignment="1">
      <alignment horizontal="center" vertical="center" wrapText="1"/>
    </xf>
    <xf numFmtId="0" fontId="0" fillId="36" borderId="0" xfId="0" applyFill="1" applyAlignment="1">
      <alignment vertical="center"/>
    </xf>
    <xf numFmtId="49" fontId="8" fillId="0" borderId="10" xfId="0" applyNumberFormat="1" applyFont="1" applyBorder="1" applyAlignment="1">
      <alignment horizontal="right" vertical="center"/>
    </xf>
    <xf numFmtId="49" fontId="0" fillId="36" borderId="10" xfId="0" applyNumberForma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3" fontId="0" fillId="0" borderId="12" xfId="0" applyNumberForma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9" fontId="7" fillId="36" borderId="10" xfId="0" applyNumberFormat="1" applyFont="1" applyFill="1" applyBorder="1" applyAlignment="1">
      <alignment horizontal="right" vertical="center"/>
    </xf>
    <xf numFmtId="49" fontId="63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4" fontId="8" fillId="32" borderId="10" xfId="0" applyNumberFormat="1" applyFont="1" applyFill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4" fillId="0" borderId="1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right" vertical="center" wrapText="1"/>
    </xf>
    <xf numFmtId="49" fontId="24" fillId="0" borderId="10" xfId="0" applyNumberFormat="1" applyFont="1" applyBorder="1" applyAlignment="1">
      <alignment horizontal="right" vertical="center"/>
    </xf>
    <xf numFmtId="0" fontId="22" fillId="3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/>
    </xf>
    <xf numFmtId="0" fontId="18" fillId="32" borderId="15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wrapText="1"/>
    </xf>
    <xf numFmtId="0" fontId="25" fillId="32" borderId="10" xfId="0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9" fontId="1" fillId="0" borderId="10" xfId="54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0"/>
  <sheetViews>
    <sheetView tabSelected="1" zoomScalePageLayoutView="0" workbookViewId="0" topLeftCell="A1">
      <selection activeCell="H37" sqref="H37:V38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9.57421875" style="0" customWidth="1"/>
    <col min="6" max="6" width="10.28125" style="0" customWidth="1"/>
    <col min="7" max="7" width="10.42187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11.140625" style="0" customWidth="1"/>
    <col min="12" max="12" width="9.0039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158" t="s">
        <v>212</v>
      </c>
      <c r="C1" s="159"/>
      <c r="D1" s="159"/>
      <c r="E1" s="159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</row>
    <row r="2" spans="2:21" ht="12.75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</row>
    <row r="3" spans="2:5" ht="9.75" customHeight="1">
      <c r="B3" s="6"/>
      <c r="C3" s="6"/>
      <c r="D3" s="6"/>
      <c r="E3" s="6"/>
    </row>
    <row r="4" ht="37.5" customHeight="1">
      <c r="F4" s="1" t="s">
        <v>114</v>
      </c>
    </row>
    <row r="5" spans="1:12" s="71" customFormat="1" ht="15" customHeight="1">
      <c r="A5" s="157" t="s">
        <v>0</v>
      </c>
      <c r="B5" s="157" t="s">
        <v>10</v>
      </c>
      <c r="C5" s="164" t="s">
        <v>164</v>
      </c>
      <c r="D5" s="157" t="s">
        <v>162</v>
      </c>
      <c r="E5" s="157" t="s">
        <v>163</v>
      </c>
      <c r="F5" s="161" t="s">
        <v>122</v>
      </c>
      <c r="G5" s="161"/>
      <c r="H5" s="161"/>
      <c r="I5" s="161"/>
      <c r="J5" s="161"/>
      <c r="K5" s="161"/>
      <c r="L5" s="161"/>
    </row>
    <row r="6" spans="1:12" s="71" customFormat="1" ht="15" customHeight="1">
      <c r="A6" s="157"/>
      <c r="B6" s="157"/>
      <c r="C6" s="165"/>
      <c r="D6" s="163"/>
      <c r="E6" s="163"/>
      <c r="F6" s="162" t="s">
        <v>161</v>
      </c>
      <c r="G6" s="157" t="s">
        <v>41</v>
      </c>
      <c r="H6" s="157"/>
      <c r="I6" s="157"/>
      <c r="J6" s="157"/>
      <c r="K6" s="157"/>
      <c r="L6" s="157"/>
    </row>
    <row r="7" spans="1:12" s="71" customFormat="1" ht="15" customHeight="1">
      <c r="A7" s="163"/>
      <c r="B7" s="163"/>
      <c r="C7" s="165"/>
      <c r="D7" s="163"/>
      <c r="E7" s="163"/>
      <c r="F7" s="162"/>
      <c r="G7" s="157" t="s">
        <v>2</v>
      </c>
      <c r="H7" s="157" t="s">
        <v>8</v>
      </c>
      <c r="I7" s="157"/>
      <c r="J7" s="157" t="s">
        <v>7</v>
      </c>
      <c r="K7" s="157" t="s">
        <v>8</v>
      </c>
      <c r="L7" s="157"/>
    </row>
    <row r="8" spans="1:12" s="71" customFormat="1" ht="124.5" customHeight="1">
      <c r="A8" s="163"/>
      <c r="B8" s="163"/>
      <c r="C8" s="166"/>
      <c r="D8" s="163"/>
      <c r="E8" s="163"/>
      <c r="F8" s="162"/>
      <c r="G8" s="157"/>
      <c r="H8" s="70" t="s">
        <v>3</v>
      </c>
      <c r="I8" s="72" t="s">
        <v>4</v>
      </c>
      <c r="J8" s="157"/>
      <c r="K8" s="70" t="s">
        <v>3</v>
      </c>
      <c r="L8" s="72" t="s">
        <v>4</v>
      </c>
    </row>
    <row r="9" spans="1:12" s="74" customFormat="1" ht="23.25" customHeight="1">
      <c r="A9" s="73">
        <v>1</v>
      </c>
      <c r="B9" s="73">
        <v>2</v>
      </c>
      <c r="C9" s="73">
        <v>3</v>
      </c>
      <c r="D9" s="73">
        <v>4</v>
      </c>
      <c r="E9" s="73">
        <v>5</v>
      </c>
      <c r="F9" s="73">
        <v>6</v>
      </c>
      <c r="G9" s="73">
        <v>7</v>
      </c>
      <c r="H9" s="73">
        <v>8</v>
      </c>
      <c r="I9" s="73">
        <v>9</v>
      </c>
      <c r="J9" s="73">
        <v>10</v>
      </c>
      <c r="K9" s="73">
        <v>11</v>
      </c>
      <c r="L9" s="73">
        <v>12</v>
      </c>
    </row>
    <row r="10" spans="1:12" s="4" customFormat="1" ht="63.75" customHeight="1">
      <c r="A10" s="149" t="s">
        <v>42</v>
      </c>
      <c r="B10" s="150" t="s">
        <v>43</v>
      </c>
      <c r="C10" s="75">
        <v>98742.97</v>
      </c>
      <c r="D10" s="76" t="s">
        <v>193</v>
      </c>
      <c r="E10" s="76" t="s">
        <v>165</v>
      </c>
      <c r="F10" s="75">
        <v>144160.42</v>
      </c>
      <c r="G10" s="75">
        <v>144160.42</v>
      </c>
      <c r="H10" s="75">
        <v>90224</v>
      </c>
      <c r="I10" s="151">
        <v>0</v>
      </c>
      <c r="J10" s="75">
        <v>0</v>
      </c>
      <c r="K10" s="75">
        <v>0</v>
      </c>
      <c r="L10" s="151">
        <v>0</v>
      </c>
    </row>
    <row r="11" spans="1:12" s="4" customFormat="1" ht="90" customHeight="1">
      <c r="A11" s="152"/>
      <c r="B11" s="153" t="s">
        <v>46</v>
      </c>
      <c r="C11" s="154">
        <v>95742.97</v>
      </c>
      <c r="D11" s="155" t="s">
        <v>193</v>
      </c>
      <c r="E11" s="155" t="s">
        <v>165</v>
      </c>
      <c r="F11" s="154">
        <v>141160.42</v>
      </c>
      <c r="G11" s="155" t="s">
        <v>193</v>
      </c>
      <c r="H11" s="155" t="s">
        <v>193</v>
      </c>
      <c r="I11" s="156" t="s">
        <v>165</v>
      </c>
      <c r="J11" s="156" t="s">
        <v>165</v>
      </c>
      <c r="K11" s="156" t="s">
        <v>165</v>
      </c>
      <c r="L11" s="156" t="s">
        <v>165</v>
      </c>
    </row>
    <row r="12" spans="1:12" s="4" customFormat="1" ht="63.75" customHeight="1">
      <c r="A12" s="149" t="s">
        <v>44</v>
      </c>
      <c r="B12" s="150" t="s">
        <v>45</v>
      </c>
      <c r="C12" s="75">
        <v>78270</v>
      </c>
      <c r="D12" s="76" t="s">
        <v>194</v>
      </c>
      <c r="E12" s="76" t="s">
        <v>165</v>
      </c>
      <c r="F12" s="75">
        <v>82080</v>
      </c>
      <c r="G12" s="75">
        <v>82080</v>
      </c>
      <c r="H12" s="75">
        <v>90224</v>
      </c>
      <c r="I12" s="151">
        <v>0</v>
      </c>
      <c r="J12" s="75">
        <v>0</v>
      </c>
      <c r="K12" s="75">
        <v>0</v>
      </c>
      <c r="L12" s="151">
        <v>0</v>
      </c>
    </row>
    <row r="13" spans="1:12" s="4" customFormat="1" ht="90" customHeight="1">
      <c r="A13" s="146"/>
      <c r="B13" s="153" t="s">
        <v>46</v>
      </c>
      <c r="C13" s="154">
        <v>52383</v>
      </c>
      <c r="D13" s="155" t="s">
        <v>194</v>
      </c>
      <c r="E13" s="155" t="s">
        <v>165</v>
      </c>
      <c r="F13" s="154">
        <v>56193</v>
      </c>
      <c r="G13" s="155" t="s">
        <v>194</v>
      </c>
      <c r="H13" s="155" t="s">
        <v>194</v>
      </c>
      <c r="I13" s="156" t="s">
        <v>165</v>
      </c>
      <c r="J13" s="156" t="s">
        <v>165</v>
      </c>
      <c r="K13" s="156" t="s">
        <v>165</v>
      </c>
      <c r="L13" s="156" t="s">
        <v>165</v>
      </c>
    </row>
    <row r="14" spans="1:12" s="4" customFormat="1" ht="63.75" customHeight="1">
      <c r="A14" s="149" t="s">
        <v>47</v>
      </c>
      <c r="B14" s="150" t="s">
        <v>48</v>
      </c>
      <c r="C14" s="75">
        <v>90224</v>
      </c>
      <c r="D14" s="76" t="s">
        <v>196</v>
      </c>
      <c r="E14" s="76" t="s">
        <v>165</v>
      </c>
      <c r="F14" s="75">
        <v>95640</v>
      </c>
      <c r="G14" s="75">
        <v>95640</v>
      </c>
      <c r="H14" s="75">
        <v>95640</v>
      </c>
      <c r="I14" s="151">
        <v>0</v>
      </c>
      <c r="J14" s="75">
        <v>0</v>
      </c>
      <c r="K14" s="75">
        <v>0</v>
      </c>
      <c r="L14" s="151">
        <v>0</v>
      </c>
    </row>
    <row r="15" spans="1:12" s="4" customFormat="1" ht="90" customHeight="1">
      <c r="A15" s="152"/>
      <c r="B15" s="153" t="s">
        <v>46</v>
      </c>
      <c r="C15" s="154">
        <v>90224</v>
      </c>
      <c r="D15" s="155" t="s">
        <v>196</v>
      </c>
      <c r="E15" s="155" t="s">
        <v>165</v>
      </c>
      <c r="F15" s="154">
        <v>95640</v>
      </c>
      <c r="G15" s="155" t="s">
        <v>196</v>
      </c>
      <c r="H15" s="155" t="s">
        <v>196</v>
      </c>
      <c r="I15" s="156" t="s">
        <v>165</v>
      </c>
      <c r="J15" s="156" t="s">
        <v>165</v>
      </c>
      <c r="K15" s="156" t="s">
        <v>165</v>
      </c>
      <c r="L15" s="156" t="s">
        <v>165</v>
      </c>
    </row>
    <row r="16" spans="1:12" s="4" customFormat="1" ht="63.75" customHeight="1">
      <c r="A16" s="149" t="s">
        <v>53</v>
      </c>
      <c r="B16" s="150" t="s">
        <v>54</v>
      </c>
      <c r="C16" s="75">
        <v>955829.67</v>
      </c>
      <c r="D16" s="76" t="s">
        <v>199</v>
      </c>
      <c r="E16" s="76" t="s">
        <v>200</v>
      </c>
      <c r="F16" s="75">
        <v>964441.67</v>
      </c>
      <c r="G16" s="75">
        <v>846834.67</v>
      </c>
      <c r="H16" s="75">
        <v>334276.87</v>
      </c>
      <c r="I16" s="151">
        <v>82107.8</v>
      </c>
      <c r="J16" s="75">
        <v>117608</v>
      </c>
      <c r="K16" s="75">
        <v>0</v>
      </c>
      <c r="L16" s="151">
        <v>114410</v>
      </c>
    </row>
    <row r="17" spans="1:12" s="4" customFormat="1" ht="50.25" customHeight="1">
      <c r="A17" s="152"/>
      <c r="B17" s="153" t="s">
        <v>201</v>
      </c>
      <c r="C17" s="154">
        <v>0</v>
      </c>
      <c r="D17" s="155" t="s">
        <v>202</v>
      </c>
      <c r="E17" s="155" t="s">
        <v>165</v>
      </c>
      <c r="F17" s="154">
        <v>3198</v>
      </c>
      <c r="G17" s="155" t="s">
        <v>165</v>
      </c>
      <c r="H17" s="155" t="s">
        <v>165</v>
      </c>
      <c r="I17" s="156" t="s">
        <v>165</v>
      </c>
      <c r="J17" s="155" t="s">
        <v>202</v>
      </c>
      <c r="K17" s="156" t="s">
        <v>165</v>
      </c>
      <c r="L17" s="156" t="s">
        <v>165</v>
      </c>
    </row>
    <row r="18" spans="1:12" s="4" customFormat="1" ht="37.5" customHeight="1">
      <c r="A18" s="152"/>
      <c r="B18" s="153" t="s">
        <v>203</v>
      </c>
      <c r="C18" s="154">
        <v>3198</v>
      </c>
      <c r="D18" s="155" t="s">
        <v>165</v>
      </c>
      <c r="E18" s="155" t="s">
        <v>200</v>
      </c>
      <c r="F18" s="154">
        <v>0</v>
      </c>
      <c r="G18" s="155" t="s">
        <v>200</v>
      </c>
      <c r="H18" s="155" t="s">
        <v>165</v>
      </c>
      <c r="I18" s="156" t="s">
        <v>165</v>
      </c>
      <c r="J18" s="156" t="s">
        <v>165</v>
      </c>
      <c r="K18" s="156" t="s">
        <v>165</v>
      </c>
      <c r="L18" s="156" t="s">
        <v>165</v>
      </c>
    </row>
    <row r="19" spans="1:12" s="4" customFormat="1" ht="90" customHeight="1">
      <c r="A19" s="146"/>
      <c r="B19" s="153" t="s">
        <v>46</v>
      </c>
      <c r="C19" s="154">
        <v>71770</v>
      </c>
      <c r="D19" s="155" t="s">
        <v>197</v>
      </c>
      <c r="E19" s="155" t="s">
        <v>165</v>
      </c>
      <c r="F19" s="154">
        <v>72313</v>
      </c>
      <c r="G19" s="155" t="s">
        <v>197</v>
      </c>
      <c r="H19" s="155" t="s">
        <v>197</v>
      </c>
      <c r="I19" s="156" t="s">
        <v>165</v>
      </c>
      <c r="J19" s="156" t="s">
        <v>165</v>
      </c>
      <c r="K19" s="156" t="s">
        <v>165</v>
      </c>
      <c r="L19" s="156" t="s">
        <v>165</v>
      </c>
    </row>
    <row r="20" spans="1:12" s="4" customFormat="1" ht="60.75" customHeight="1">
      <c r="A20" s="152"/>
      <c r="B20" s="153" t="s">
        <v>204</v>
      </c>
      <c r="C20" s="154">
        <v>249508</v>
      </c>
      <c r="D20" s="155" t="s">
        <v>205</v>
      </c>
      <c r="E20" s="155" t="s">
        <v>165</v>
      </c>
      <c r="F20" s="154">
        <v>257578</v>
      </c>
      <c r="G20" s="155" t="s">
        <v>205</v>
      </c>
      <c r="H20" s="155" t="s">
        <v>205</v>
      </c>
      <c r="I20" s="156" t="s">
        <v>165</v>
      </c>
      <c r="J20" s="156" t="s">
        <v>165</v>
      </c>
      <c r="K20" s="156" t="s">
        <v>165</v>
      </c>
      <c r="L20" s="156" t="s">
        <v>165</v>
      </c>
    </row>
    <row r="21" spans="1:12" s="4" customFormat="1" ht="63.75" customHeight="1">
      <c r="A21" s="149" t="s">
        <v>49</v>
      </c>
      <c r="B21" s="150" t="s">
        <v>50</v>
      </c>
      <c r="C21" s="75">
        <v>2757134.39</v>
      </c>
      <c r="D21" s="76" t="s">
        <v>206</v>
      </c>
      <c r="E21" s="76" t="s">
        <v>165</v>
      </c>
      <c r="F21" s="75">
        <v>2795436.39</v>
      </c>
      <c r="G21" s="75">
        <v>846834.67</v>
      </c>
      <c r="H21" s="75">
        <v>334276.87</v>
      </c>
      <c r="I21" s="151">
        <v>82107.8</v>
      </c>
      <c r="J21" s="75">
        <v>117608</v>
      </c>
      <c r="K21" s="75">
        <v>0</v>
      </c>
      <c r="L21" s="151">
        <v>114410</v>
      </c>
    </row>
    <row r="22" spans="1:12" s="4" customFormat="1" ht="60" customHeight="1">
      <c r="A22" s="152"/>
      <c r="B22" s="153" t="s">
        <v>204</v>
      </c>
      <c r="C22" s="154">
        <v>231152</v>
      </c>
      <c r="D22" s="155" t="s">
        <v>206</v>
      </c>
      <c r="E22" s="155" t="s">
        <v>165</v>
      </c>
      <c r="F22" s="154">
        <v>269454</v>
      </c>
      <c r="G22" s="155" t="s">
        <v>206</v>
      </c>
      <c r="H22" s="155" t="s">
        <v>206</v>
      </c>
      <c r="I22" s="156" t="s">
        <v>165</v>
      </c>
      <c r="J22" s="155" t="s">
        <v>165</v>
      </c>
      <c r="K22" s="156" t="s">
        <v>165</v>
      </c>
      <c r="L22" s="156" t="s">
        <v>165</v>
      </c>
    </row>
    <row r="23" spans="1:12" s="4" customFormat="1" ht="63.75" customHeight="1">
      <c r="A23" s="149" t="s">
        <v>60</v>
      </c>
      <c r="B23" s="150" t="s">
        <v>61</v>
      </c>
      <c r="C23" s="75">
        <v>10066</v>
      </c>
      <c r="D23" s="76" t="s">
        <v>207</v>
      </c>
      <c r="E23" s="76" t="s">
        <v>165</v>
      </c>
      <c r="F23" s="75">
        <v>18642</v>
      </c>
      <c r="G23" s="75">
        <v>18642</v>
      </c>
      <c r="H23" s="75">
        <v>18642</v>
      </c>
      <c r="I23" s="151">
        <v>0</v>
      </c>
      <c r="J23" s="75">
        <v>0</v>
      </c>
      <c r="K23" s="75">
        <v>0</v>
      </c>
      <c r="L23" s="151">
        <v>0</v>
      </c>
    </row>
    <row r="24" spans="1:12" s="4" customFormat="1" ht="60" customHeight="1">
      <c r="A24" s="152"/>
      <c r="B24" s="153" t="s">
        <v>204</v>
      </c>
      <c r="C24" s="154">
        <v>4658</v>
      </c>
      <c r="D24" s="155" t="s">
        <v>209</v>
      </c>
      <c r="E24" s="155" t="s">
        <v>165</v>
      </c>
      <c r="F24" s="154">
        <v>9918</v>
      </c>
      <c r="G24" s="155" t="s">
        <v>209</v>
      </c>
      <c r="H24" s="155" t="s">
        <v>209</v>
      </c>
      <c r="I24" s="156" t="s">
        <v>165</v>
      </c>
      <c r="J24" s="155" t="s">
        <v>165</v>
      </c>
      <c r="K24" s="156" t="s">
        <v>165</v>
      </c>
      <c r="L24" s="156" t="s">
        <v>165</v>
      </c>
    </row>
    <row r="25" spans="1:12" s="4" customFormat="1" ht="106.5" customHeight="1">
      <c r="A25" s="152"/>
      <c r="B25" s="153" t="s">
        <v>208</v>
      </c>
      <c r="C25" s="154">
        <v>5408</v>
      </c>
      <c r="D25" s="155" t="s">
        <v>210</v>
      </c>
      <c r="E25" s="155" t="s">
        <v>165</v>
      </c>
      <c r="F25" s="154">
        <v>8724</v>
      </c>
      <c r="G25" s="155" t="s">
        <v>210</v>
      </c>
      <c r="H25" s="155" t="s">
        <v>210</v>
      </c>
      <c r="I25" s="156" t="s">
        <v>165</v>
      </c>
      <c r="J25" s="155" t="s">
        <v>165</v>
      </c>
      <c r="K25" s="156" t="s">
        <v>165</v>
      </c>
      <c r="L25" s="156" t="s">
        <v>165</v>
      </c>
    </row>
    <row r="26" spans="1:12" s="7" customFormat="1" ht="33.75" customHeight="1">
      <c r="A26" s="157" t="s">
        <v>9</v>
      </c>
      <c r="B26" s="157"/>
      <c r="C26" s="75">
        <v>37215462.71</v>
      </c>
      <c r="D26" s="76" t="s">
        <v>211</v>
      </c>
      <c r="E26" s="106" t="s">
        <v>200</v>
      </c>
      <c r="F26" s="75">
        <v>37325597.16</v>
      </c>
      <c r="G26" s="107">
        <v>34350019.82</v>
      </c>
      <c r="H26" s="107">
        <v>3381348.68</v>
      </c>
      <c r="I26" s="107">
        <v>115259.14</v>
      </c>
      <c r="J26" s="107">
        <v>2975577.34</v>
      </c>
      <c r="K26" s="75">
        <v>2718478.34</v>
      </c>
      <c r="L26" s="107">
        <v>124410</v>
      </c>
    </row>
    <row r="27" spans="2:5" ht="12.75">
      <c r="B27" s="2"/>
      <c r="C27" s="2"/>
      <c r="D27" s="2"/>
      <c r="E27" s="2"/>
    </row>
    <row r="28" spans="1:5" ht="12.75">
      <c r="A28" s="3" t="s">
        <v>5</v>
      </c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207" customHeight="1">
      <c r="B36" s="2"/>
      <c r="C36" s="2"/>
      <c r="D36" s="2"/>
      <c r="E36" s="2"/>
    </row>
    <row r="37" spans="2:5" ht="63" customHeight="1">
      <c r="B37" s="2"/>
      <c r="C37" s="2"/>
      <c r="D37" s="2"/>
      <c r="E37" s="2"/>
    </row>
    <row r="38" spans="2:12" ht="69" customHeight="1">
      <c r="B38" s="2"/>
      <c r="C38" s="2"/>
      <c r="D38" s="2"/>
      <c r="E38" s="2"/>
      <c r="H38" s="37"/>
      <c r="I38" s="38"/>
      <c r="K38" s="37"/>
      <c r="L38" s="38"/>
    </row>
    <row r="39" spans="2:5" ht="9.75" customHeight="1">
      <c r="B39" s="2"/>
      <c r="C39" s="2"/>
      <c r="D39" s="2"/>
      <c r="E39" s="2"/>
    </row>
    <row r="40" spans="2:5" ht="12.75" hidden="1">
      <c r="B40" s="2"/>
      <c r="C40" s="2"/>
      <c r="D40" s="2"/>
      <c r="E40" s="2"/>
    </row>
    <row r="41" spans="2:5" ht="12.75" hidden="1">
      <c r="B41" s="2"/>
      <c r="C41" s="2"/>
      <c r="D41" s="2"/>
      <c r="E41" s="2"/>
    </row>
    <row r="42" spans="2:5" ht="12.75" hidden="1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  <row r="49" spans="2:5" ht="12.75">
      <c r="B49" s="2"/>
      <c r="C49" s="2"/>
      <c r="D49" s="2"/>
      <c r="E49" s="2"/>
    </row>
    <row r="50" spans="2:5" ht="12.75">
      <c r="B50" s="2"/>
      <c r="C50" s="2"/>
      <c r="D50" s="2"/>
      <c r="E50" s="2"/>
    </row>
    <row r="51" spans="2:5" ht="12.75">
      <c r="B51" s="2"/>
      <c r="C51" s="2"/>
      <c r="D51" s="2"/>
      <c r="E51" s="2"/>
    </row>
    <row r="52" spans="2:5" ht="12.75">
      <c r="B52" s="2"/>
      <c r="C52" s="2"/>
      <c r="D52" s="2"/>
      <c r="E52" s="2"/>
    </row>
    <row r="53" spans="2:5" ht="12.75">
      <c r="B53" s="2"/>
      <c r="C53" s="2"/>
      <c r="D53" s="2"/>
      <c r="E53" s="2"/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  <row r="58" spans="2:5" ht="12.75">
      <c r="B58" s="2"/>
      <c r="C58" s="2"/>
      <c r="D58" s="2"/>
      <c r="E58" s="2"/>
    </row>
    <row r="59" spans="2:5" ht="12.75">
      <c r="B59" s="2"/>
      <c r="C59" s="2"/>
      <c r="D59" s="2"/>
      <c r="E59" s="2"/>
    </row>
    <row r="60" spans="2:5" ht="12.75">
      <c r="B60" s="2"/>
      <c r="C60" s="2"/>
      <c r="D60" s="2"/>
      <c r="E60" s="2"/>
    </row>
  </sheetData>
  <sheetProtection/>
  <mergeCells count="14">
    <mergeCell ref="B5:B8"/>
    <mergeCell ref="C5:C8"/>
    <mergeCell ref="D5:D8"/>
    <mergeCell ref="E5:E8"/>
    <mergeCell ref="G6:L6"/>
    <mergeCell ref="B1:U2"/>
    <mergeCell ref="A26:B26"/>
    <mergeCell ref="J7:J8"/>
    <mergeCell ref="K7:L7"/>
    <mergeCell ref="G7:G8"/>
    <mergeCell ref="H7:I7"/>
    <mergeCell ref="F5:L5"/>
    <mergeCell ref="F6:F8"/>
    <mergeCell ref="A5:A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0"/>
  <sheetViews>
    <sheetView zoomScaleSheetLayoutView="100" zoomScalePageLayoutView="0" workbookViewId="0" topLeftCell="A1">
      <selection activeCell="A3" sqref="A3:M3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177" t="s">
        <v>213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41.2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13" ht="48.75" customHeight="1">
      <c r="A3" s="170" t="s">
        <v>23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ht="12.75">
      <c r="M4" s="10"/>
    </row>
    <row r="5" spans="1:13" s="11" customFormat="1" ht="20.25" customHeight="1">
      <c r="A5" s="171" t="s">
        <v>0</v>
      </c>
      <c r="B5" s="171" t="s">
        <v>6</v>
      </c>
      <c r="C5" s="172" t="s">
        <v>121</v>
      </c>
      <c r="D5" s="173" t="s">
        <v>155</v>
      </c>
      <c r="E5" s="174" t="s">
        <v>157</v>
      </c>
      <c r="F5" s="174" t="s">
        <v>158</v>
      </c>
      <c r="G5" s="173" t="s">
        <v>156</v>
      </c>
      <c r="H5" s="173" t="s">
        <v>159</v>
      </c>
      <c r="I5" s="174" t="s">
        <v>157</v>
      </c>
      <c r="J5" s="174" t="s">
        <v>158</v>
      </c>
      <c r="K5" s="174" t="s">
        <v>160</v>
      </c>
      <c r="L5" s="173" t="s">
        <v>20</v>
      </c>
      <c r="M5" s="173"/>
    </row>
    <row r="6" spans="1:13" s="11" customFormat="1" ht="39" customHeight="1">
      <c r="A6" s="171"/>
      <c r="B6" s="171"/>
      <c r="C6" s="172"/>
      <c r="D6" s="172"/>
      <c r="E6" s="175"/>
      <c r="F6" s="175"/>
      <c r="G6" s="172"/>
      <c r="H6" s="173"/>
      <c r="I6" s="175"/>
      <c r="J6" s="175"/>
      <c r="K6" s="176"/>
      <c r="L6" s="51" t="s">
        <v>21</v>
      </c>
      <c r="M6" s="51" t="s">
        <v>22</v>
      </c>
    </row>
    <row r="7" spans="1:13" ht="17.25" customHeight="1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  <c r="L7" s="22">
        <v>12</v>
      </c>
      <c r="M7" s="22">
        <v>13</v>
      </c>
    </row>
    <row r="8" spans="1:13" s="1" customFormat="1" ht="59.25" customHeight="1">
      <c r="A8" s="147" t="s">
        <v>42</v>
      </c>
      <c r="B8" s="147" t="s">
        <v>169</v>
      </c>
      <c r="C8" s="53" t="s">
        <v>46</v>
      </c>
      <c r="D8" s="54">
        <v>95742.97</v>
      </c>
      <c r="E8" s="55" t="s">
        <v>193</v>
      </c>
      <c r="F8" s="55" t="s">
        <v>165</v>
      </c>
      <c r="G8" s="54">
        <v>141160.42</v>
      </c>
      <c r="H8" s="54"/>
      <c r="I8" s="55"/>
      <c r="J8" s="55"/>
      <c r="K8" s="54"/>
      <c r="L8" s="54"/>
      <c r="M8" s="63"/>
    </row>
    <row r="9" spans="1:13" s="4" customFormat="1" ht="36" customHeight="1">
      <c r="A9" s="147" t="s">
        <v>91</v>
      </c>
      <c r="B9" s="148" t="s">
        <v>169</v>
      </c>
      <c r="C9" s="65" t="s">
        <v>59</v>
      </c>
      <c r="D9" s="54"/>
      <c r="E9" s="55"/>
      <c r="F9" s="55"/>
      <c r="G9" s="54"/>
      <c r="H9" s="61">
        <v>95742.97</v>
      </c>
      <c r="I9" s="62" t="s">
        <v>193</v>
      </c>
      <c r="J9" s="62" t="s">
        <v>165</v>
      </c>
      <c r="K9" s="61">
        <v>141160.42</v>
      </c>
      <c r="L9" s="61">
        <v>141160.42</v>
      </c>
      <c r="M9" s="61">
        <v>0</v>
      </c>
    </row>
    <row r="10" spans="1:13" s="1" customFormat="1" ht="48" customHeight="1">
      <c r="A10" s="52">
        <v>750</v>
      </c>
      <c r="B10" s="52">
        <v>75011</v>
      </c>
      <c r="C10" s="53" t="s">
        <v>46</v>
      </c>
      <c r="D10" s="54">
        <v>52383</v>
      </c>
      <c r="E10" s="55" t="s">
        <v>194</v>
      </c>
      <c r="F10" s="55" t="s">
        <v>165</v>
      </c>
      <c r="G10" s="54">
        <v>56193</v>
      </c>
      <c r="H10" s="56"/>
      <c r="I10" s="57"/>
      <c r="J10" s="57"/>
      <c r="K10" s="56"/>
      <c r="L10" s="56"/>
      <c r="M10" s="58"/>
    </row>
    <row r="11" spans="1:13" ht="36" customHeight="1">
      <c r="A11" s="52" t="s">
        <v>91</v>
      </c>
      <c r="B11" s="59">
        <v>75011</v>
      </c>
      <c r="C11" s="60" t="s">
        <v>66</v>
      </c>
      <c r="D11" s="56"/>
      <c r="E11" s="57"/>
      <c r="F11" s="57"/>
      <c r="G11" s="56"/>
      <c r="H11" s="61">
        <v>52383</v>
      </c>
      <c r="I11" s="62" t="s">
        <v>194</v>
      </c>
      <c r="J11" s="62" t="s">
        <v>165</v>
      </c>
      <c r="K11" s="61">
        <v>56193</v>
      </c>
      <c r="L11" s="61">
        <v>56193</v>
      </c>
      <c r="M11" s="61">
        <v>0</v>
      </c>
    </row>
    <row r="12" spans="1:13" s="1" customFormat="1" ht="54" customHeight="1">
      <c r="A12" s="52">
        <v>751</v>
      </c>
      <c r="B12" s="52">
        <v>75101</v>
      </c>
      <c r="C12" s="53" t="s">
        <v>46</v>
      </c>
      <c r="D12" s="54">
        <v>1683</v>
      </c>
      <c r="E12" s="55" t="s">
        <v>165</v>
      </c>
      <c r="F12" s="55" t="s">
        <v>165</v>
      </c>
      <c r="G12" s="54">
        <v>1683</v>
      </c>
      <c r="H12" s="54"/>
      <c r="I12" s="55"/>
      <c r="J12" s="55"/>
      <c r="K12" s="54"/>
      <c r="L12" s="54"/>
      <c r="M12" s="63"/>
    </row>
    <row r="13" spans="1:13" ht="36.75" customHeight="1">
      <c r="A13" s="52" t="s">
        <v>91</v>
      </c>
      <c r="B13" s="59">
        <v>75101</v>
      </c>
      <c r="C13" s="60" t="s">
        <v>110</v>
      </c>
      <c r="D13" s="54"/>
      <c r="E13" s="55"/>
      <c r="F13" s="55"/>
      <c r="G13" s="54"/>
      <c r="H13" s="61">
        <v>1683</v>
      </c>
      <c r="I13" s="62" t="s">
        <v>165</v>
      </c>
      <c r="J13" s="62" t="s">
        <v>165</v>
      </c>
      <c r="K13" s="61">
        <f>SUM(L13:M13)</f>
        <v>1683</v>
      </c>
      <c r="L13" s="61">
        <v>1683</v>
      </c>
      <c r="M13" s="61">
        <v>0</v>
      </c>
    </row>
    <row r="14" spans="1:13" s="1" customFormat="1" ht="46.5" customHeight="1">
      <c r="A14" s="52">
        <v>751</v>
      </c>
      <c r="B14" s="52">
        <v>75107</v>
      </c>
      <c r="C14" s="53" t="s">
        <v>46</v>
      </c>
      <c r="D14" s="54">
        <v>36998</v>
      </c>
      <c r="E14" s="55" t="s">
        <v>165</v>
      </c>
      <c r="F14" s="55" t="s">
        <v>165</v>
      </c>
      <c r="G14" s="54">
        <v>36998</v>
      </c>
      <c r="H14" s="54"/>
      <c r="I14" s="55"/>
      <c r="J14" s="55"/>
      <c r="K14" s="54"/>
      <c r="L14" s="54"/>
      <c r="M14" s="63"/>
    </row>
    <row r="15" spans="1:13" ht="34.5" customHeight="1">
      <c r="A15" s="52" t="s">
        <v>91</v>
      </c>
      <c r="B15" s="59">
        <v>75107</v>
      </c>
      <c r="C15" s="60" t="s">
        <v>167</v>
      </c>
      <c r="D15" s="54"/>
      <c r="E15" s="55"/>
      <c r="F15" s="55"/>
      <c r="G15" s="54"/>
      <c r="H15" s="61">
        <v>36998</v>
      </c>
      <c r="I15" s="62" t="s">
        <v>165</v>
      </c>
      <c r="J15" s="62" t="s">
        <v>165</v>
      </c>
      <c r="K15" s="61">
        <v>36998</v>
      </c>
      <c r="L15" s="61">
        <v>36998</v>
      </c>
      <c r="M15" s="61">
        <v>0</v>
      </c>
    </row>
    <row r="16" spans="1:13" ht="47.25" customHeight="1">
      <c r="A16" s="52">
        <v>751</v>
      </c>
      <c r="B16" s="52">
        <v>75108</v>
      </c>
      <c r="C16" s="53" t="s">
        <v>46</v>
      </c>
      <c r="D16" s="54">
        <v>32380</v>
      </c>
      <c r="E16" s="55"/>
      <c r="F16" s="55" t="s">
        <v>165</v>
      </c>
      <c r="G16" s="54">
        <v>32380</v>
      </c>
      <c r="H16" s="54"/>
      <c r="I16" s="55"/>
      <c r="J16" s="55"/>
      <c r="K16" s="54"/>
      <c r="L16" s="54"/>
      <c r="M16" s="63"/>
    </row>
    <row r="17" spans="1:13" ht="34.5" customHeight="1">
      <c r="A17" s="52" t="s">
        <v>91</v>
      </c>
      <c r="B17" s="59">
        <v>75108</v>
      </c>
      <c r="C17" s="60" t="s">
        <v>186</v>
      </c>
      <c r="D17" s="54"/>
      <c r="E17" s="55"/>
      <c r="F17" s="55"/>
      <c r="G17" s="54"/>
      <c r="H17" s="61">
        <v>32380</v>
      </c>
      <c r="I17" s="62" t="s">
        <v>168</v>
      </c>
      <c r="J17" s="62" t="s">
        <v>165</v>
      </c>
      <c r="K17" s="61">
        <v>32380</v>
      </c>
      <c r="L17" s="61">
        <v>32380</v>
      </c>
      <c r="M17" s="61">
        <v>0</v>
      </c>
    </row>
    <row r="18" spans="1:13" ht="50.25" customHeight="1">
      <c r="A18" s="52">
        <v>751</v>
      </c>
      <c r="B18" s="52">
        <v>75109</v>
      </c>
      <c r="C18" s="53" t="s">
        <v>46</v>
      </c>
      <c r="D18" s="54">
        <v>0</v>
      </c>
      <c r="E18" s="55" t="s">
        <v>196</v>
      </c>
      <c r="F18" s="55" t="s">
        <v>165</v>
      </c>
      <c r="G18" s="54">
        <v>5416</v>
      </c>
      <c r="H18" s="54"/>
      <c r="I18" s="55"/>
      <c r="J18" s="55"/>
      <c r="K18" s="54"/>
      <c r="L18" s="54"/>
      <c r="M18" s="63"/>
    </row>
    <row r="19" spans="1:13" ht="45.75" customHeight="1">
      <c r="A19" s="52" t="s">
        <v>91</v>
      </c>
      <c r="B19" s="59">
        <v>75109</v>
      </c>
      <c r="C19" s="60" t="s">
        <v>195</v>
      </c>
      <c r="D19" s="54"/>
      <c r="E19" s="55"/>
      <c r="F19" s="55"/>
      <c r="G19" s="54"/>
      <c r="H19" s="61">
        <v>0</v>
      </c>
      <c r="I19" s="62" t="s">
        <v>196</v>
      </c>
      <c r="J19" s="62" t="s">
        <v>165</v>
      </c>
      <c r="K19" s="61">
        <v>5416</v>
      </c>
      <c r="L19" s="61">
        <v>5416</v>
      </c>
      <c r="M19" s="61">
        <v>0</v>
      </c>
    </row>
    <row r="20" spans="1:13" s="1" customFormat="1" ht="51" customHeight="1">
      <c r="A20" s="52">
        <v>751</v>
      </c>
      <c r="B20" s="52">
        <v>75110</v>
      </c>
      <c r="C20" s="53" t="s">
        <v>46</v>
      </c>
      <c r="D20" s="54">
        <v>19163</v>
      </c>
      <c r="E20" s="55" t="s">
        <v>165</v>
      </c>
      <c r="F20" s="55" t="s">
        <v>165</v>
      </c>
      <c r="G20" s="54">
        <v>19163</v>
      </c>
      <c r="H20" s="54"/>
      <c r="I20" s="55"/>
      <c r="J20" s="55"/>
      <c r="K20" s="54"/>
      <c r="L20" s="54"/>
      <c r="M20" s="63"/>
    </row>
    <row r="21" spans="1:13" ht="36.75" customHeight="1">
      <c r="A21" s="52" t="s">
        <v>91</v>
      </c>
      <c r="B21" s="59">
        <v>75110</v>
      </c>
      <c r="C21" s="60" t="s">
        <v>181</v>
      </c>
      <c r="D21" s="54"/>
      <c r="E21" s="55"/>
      <c r="F21" s="55"/>
      <c r="G21" s="54"/>
      <c r="H21" s="61">
        <v>19163</v>
      </c>
      <c r="I21" s="62" t="s">
        <v>168</v>
      </c>
      <c r="J21" s="62" t="s">
        <v>168</v>
      </c>
      <c r="K21" s="61">
        <v>19163</v>
      </c>
      <c r="L21" s="61">
        <v>19163</v>
      </c>
      <c r="M21" s="61">
        <v>0</v>
      </c>
    </row>
    <row r="22" spans="1:13" s="1" customFormat="1" ht="48" customHeight="1">
      <c r="A22" s="52">
        <v>801</v>
      </c>
      <c r="B22" s="52">
        <v>80101</v>
      </c>
      <c r="C22" s="53" t="s">
        <v>46</v>
      </c>
      <c r="D22" s="54">
        <v>48545</v>
      </c>
      <c r="E22" s="55" t="s">
        <v>165</v>
      </c>
      <c r="F22" s="55" t="s">
        <v>165</v>
      </c>
      <c r="G22" s="54">
        <v>48545</v>
      </c>
      <c r="H22" s="54"/>
      <c r="I22" s="55"/>
      <c r="J22" s="55"/>
      <c r="K22" s="54"/>
      <c r="L22" s="54"/>
      <c r="M22" s="54"/>
    </row>
    <row r="23" spans="1:13" ht="36" customHeight="1">
      <c r="A23" s="52" t="s">
        <v>91</v>
      </c>
      <c r="B23" s="59">
        <v>80101</v>
      </c>
      <c r="C23" s="60" t="s">
        <v>55</v>
      </c>
      <c r="D23" s="54"/>
      <c r="E23" s="55"/>
      <c r="F23" s="55"/>
      <c r="G23" s="54"/>
      <c r="H23" s="61">
        <v>48545</v>
      </c>
      <c r="I23" s="62" t="s">
        <v>165</v>
      </c>
      <c r="J23" s="62" t="s">
        <v>165</v>
      </c>
      <c r="K23" s="61">
        <v>48545</v>
      </c>
      <c r="L23" s="61">
        <v>48545</v>
      </c>
      <c r="M23" s="61">
        <v>0</v>
      </c>
    </row>
    <row r="24" spans="1:13" s="1" customFormat="1" ht="48" customHeight="1">
      <c r="A24" s="52">
        <v>801</v>
      </c>
      <c r="B24" s="52">
        <v>80110</v>
      </c>
      <c r="C24" s="53" t="s">
        <v>46</v>
      </c>
      <c r="D24" s="54">
        <v>23000</v>
      </c>
      <c r="E24" s="55" t="s">
        <v>165</v>
      </c>
      <c r="F24" s="55" t="s">
        <v>165</v>
      </c>
      <c r="G24" s="54">
        <v>23000</v>
      </c>
      <c r="H24" s="54"/>
      <c r="I24" s="55"/>
      <c r="J24" s="55"/>
      <c r="K24" s="54"/>
      <c r="L24" s="54"/>
      <c r="M24" s="54"/>
    </row>
    <row r="25" spans="1:13" ht="27.75" customHeight="1">
      <c r="A25" s="52"/>
      <c r="B25" s="59">
        <v>80110</v>
      </c>
      <c r="C25" s="60" t="s">
        <v>56</v>
      </c>
      <c r="D25" s="54"/>
      <c r="E25" s="55"/>
      <c r="F25" s="55"/>
      <c r="G25" s="54"/>
      <c r="H25" s="61">
        <v>23000</v>
      </c>
      <c r="I25" s="62" t="s">
        <v>165</v>
      </c>
      <c r="J25" s="62" t="s">
        <v>165</v>
      </c>
      <c r="K25" s="61">
        <v>23000</v>
      </c>
      <c r="L25" s="61">
        <v>23000</v>
      </c>
      <c r="M25" s="61">
        <v>0</v>
      </c>
    </row>
    <row r="26" spans="1:13" s="1" customFormat="1" ht="48" customHeight="1">
      <c r="A26" s="52">
        <v>801</v>
      </c>
      <c r="B26" s="52">
        <v>80150</v>
      </c>
      <c r="C26" s="53" t="s">
        <v>46</v>
      </c>
      <c r="D26" s="54">
        <v>225</v>
      </c>
      <c r="E26" s="55" t="s">
        <v>197</v>
      </c>
      <c r="F26" s="55" t="s">
        <v>165</v>
      </c>
      <c r="G26" s="54">
        <v>768</v>
      </c>
      <c r="H26" s="54"/>
      <c r="I26" s="55"/>
      <c r="J26" s="55"/>
      <c r="K26" s="54"/>
      <c r="L26" s="54"/>
      <c r="M26" s="54"/>
    </row>
    <row r="27" spans="1:13" ht="60" customHeight="1">
      <c r="A27" s="52" t="s">
        <v>91</v>
      </c>
      <c r="B27" s="59">
        <v>80150</v>
      </c>
      <c r="C27" s="60" t="s">
        <v>176</v>
      </c>
      <c r="D27" s="54"/>
      <c r="E27" s="55"/>
      <c r="F27" s="55"/>
      <c r="G27" s="54"/>
      <c r="H27" s="61">
        <v>225</v>
      </c>
      <c r="I27" s="62" t="s">
        <v>197</v>
      </c>
      <c r="J27" s="62" t="s">
        <v>165</v>
      </c>
      <c r="K27" s="61">
        <v>768</v>
      </c>
      <c r="L27" s="61">
        <v>768</v>
      </c>
      <c r="M27" s="61">
        <v>0</v>
      </c>
    </row>
    <row r="28" spans="1:13" s="1" customFormat="1" ht="65.25" customHeight="1">
      <c r="A28" s="52">
        <v>852</v>
      </c>
      <c r="B28" s="52">
        <v>85212</v>
      </c>
      <c r="C28" s="53" t="s">
        <v>46</v>
      </c>
      <c r="D28" s="54">
        <v>2430805</v>
      </c>
      <c r="E28" s="55" t="s">
        <v>165</v>
      </c>
      <c r="F28" s="55" t="s">
        <v>165</v>
      </c>
      <c r="G28" s="54">
        <v>2430805</v>
      </c>
      <c r="H28" s="54"/>
      <c r="I28" s="55"/>
      <c r="J28" s="55"/>
      <c r="K28" s="54"/>
      <c r="L28" s="54"/>
      <c r="M28" s="54"/>
    </row>
    <row r="29" spans="1:13" ht="62.25" customHeight="1">
      <c r="A29" s="52" t="s">
        <v>91</v>
      </c>
      <c r="B29" s="59">
        <v>85212</v>
      </c>
      <c r="C29" s="64" t="s">
        <v>111</v>
      </c>
      <c r="D29" s="54"/>
      <c r="E29" s="55"/>
      <c r="F29" s="55"/>
      <c r="G29" s="54"/>
      <c r="H29" s="61">
        <v>2430805</v>
      </c>
      <c r="I29" s="62" t="s">
        <v>165</v>
      </c>
      <c r="J29" s="62" t="s">
        <v>165</v>
      </c>
      <c r="K29" s="61">
        <v>2430805</v>
      </c>
      <c r="L29" s="61">
        <v>2430805</v>
      </c>
      <c r="M29" s="61">
        <v>0</v>
      </c>
    </row>
    <row r="30" spans="1:13" s="1" customFormat="1" ht="66.75" customHeight="1">
      <c r="A30" s="52">
        <v>852</v>
      </c>
      <c r="B30" s="52">
        <v>85213</v>
      </c>
      <c r="C30" s="53" t="s">
        <v>46</v>
      </c>
      <c r="D30" s="54">
        <v>17453</v>
      </c>
      <c r="E30" s="55" t="s">
        <v>165</v>
      </c>
      <c r="F30" s="55" t="s">
        <v>165</v>
      </c>
      <c r="G30" s="54">
        <v>17453</v>
      </c>
      <c r="H30" s="54"/>
      <c r="I30" s="55"/>
      <c r="J30" s="55"/>
      <c r="K30" s="54"/>
      <c r="L30" s="54"/>
      <c r="M30" s="54"/>
    </row>
    <row r="31" spans="1:13" ht="66.75" customHeight="1">
      <c r="A31" s="52" t="s">
        <v>91</v>
      </c>
      <c r="B31" s="59">
        <v>85213</v>
      </c>
      <c r="C31" s="65" t="s">
        <v>112</v>
      </c>
      <c r="D31" s="54"/>
      <c r="E31" s="55"/>
      <c r="F31" s="55"/>
      <c r="G31" s="54"/>
      <c r="H31" s="61">
        <v>17453</v>
      </c>
      <c r="I31" s="62" t="s">
        <v>165</v>
      </c>
      <c r="J31" s="62" t="s">
        <v>165</v>
      </c>
      <c r="K31" s="61">
        <v>17453</v>
      </c>
      <c r="L31" s="61">
        <v>17453</v>
      </c>
      <c r="M31" s="61">
        <v>0</v>
      </c>
    </row>
    <row r="32" spans="1:13" s="1" customFormat="1" ht="61.5" customHeight="1">
      <c r="A32" s="52">
        <v>852</v>
      </c>
      <c r="B32" s="52">
        <v>85215</v>
      </c>
      <c r="C32" s="53" t="s">
        <v>46</v>
      </c>
      <c r="D32" s="54">
        <v>657.39</v>
      </c>
      <c r="E32" s="55" t="s">
        <v>165</v>
      </c>
      <c r="F32" s="55" t="s">
        <v>165</v>
      </c>
      <c r="G32" s="54">
        <v>657.39</v>
      </c>
      <c r="H32" s="54"/>
      <c r="I32" s="55"/>
      <c r="J32" s="55"/>
      <c r="K32" s="54"/>
      <c r="L32" s="54"/>
      <c r="M32" s="54"/>
    </row>
    <row r="33" spans="1:13" ht="35.25" customHeight="1">
      <c r="A33" s="52" t="s">
        <v>91</v>
      </c>
      <c r="B33" s="59">
        <v>85215</v>
      </c>
      <c r="C33" s="65" t="s">
        <v>166</v>
      </c>
      <c r="D33" s="54"/>
      <c r="E33" s="55"/>
      <c r="F33" s="55"/>
      <c r="G33" s="54"/>
      <c r="H33" s="61">
        <v>657.39</v>
      </c>
      <c r="I33" s="62" t="s">
        <v>165</v>
      </c>
      <c r="J33" s="62" t="s">
        <v>165</v>
      </c>
      <c r="K33" s="61">
        <v>657.39</v>
      </c>
      <c r="L33" s="61">
        <v>657.39</v>
      </c>
      <c r="M33" s="61">
        <v>0</v>
      </c>
    </row>
    <row r="34" spans="1:13" s="1" customFormat="1" ht="58.5" customHeight="1">
      <c r="A34" s="52">
        <v>852</v>
      </c>
      <c r="B34" s="52">
        <v>85228</v>
      </c>
      <c r="C34" s="53" t="s">
        <v>46</v>
      </c>
      <c r="D34" s="54">
        <v>15490</v>
      </c>
      <c r="E34" s="55" t="s">
        <v>165</v>
      </c>
      <c r="F34" s="55" t="s">
        <v>165</v>
      </c>
      <c r="G34" s="54">
        <v>15490</v>
      </c>
      <c r="H34" s="54"/>
      <c r="I34" s="55"/>
      <c r="J34" s="55"/>
      <c r="K34" s="54"/>
      <c r="L34" s="54"/>
      <c r="M34" s="54"/>
    </row>
    <row r="35" spans="1:13" ht="42" customHeight="1">
      <c r="A35" s="52" t="s">
        <v>91</v>
      </c>
      <c r="B35" s="59">
        <v>85228</v>
      </c>
      <c r="C35" s="65" t="s">
        <v>58</v>
      </c>
      <c r="D35" s="61"/>
      <c r="E35" s="62"/>
      <c r="F35" s="62"/>
      <c r="G35" s="61"/>
      <c r="H35" s="61">
        <v>15490</v>
      </c>
      <c r="I35" s="62" t="s">
        <v>165</v>
      </c>
      <c r="J35" s="62" t="s">
        <v>165</v>
      </c>
      <c r="K35" s="61">
        <v>15490</v>
      </c>
      <c r="L35" s="61">
        <v>15490</v>
      </c>
      <c r="M35" s="61">
        <v>0</v>
      </c>
    </row>
    <row r="36" spans="1:13" s="1" customFormat="1" ht="58.5" customHeight="1">
      <c r="A36" s="52">
        <v>852</v>
      </c>
      <c r="B36" s="52">
        <v>85295</v>
      </c>
      <c r="C36" s="53" t="s">
        <v>46</v>
      </c>
      <c r="D36" s="54">
        <v>1577</v>
      </c>
      <c r="E36" s="55" t="s">
        <v>165</v>
      </c>
      <c r="F36" s="55" t="s">
        <v>165</v>
      </c>
      <c r="G36" s="54">
        <v>1577</v>
      </c>
      <c r="H36" s="54"/>
      <c r="I36" s="55"/>
      <c r="J36" s="55"/>
      <c r="K36" s="54"/>
      <c r="L36" s="54"/>
      <c r="M36" s="54"/>
    </row>
    <row r="37" spans="1:13" ht="42" customHeight="1">
      <c r="A37" s="52" t="s">
        <v>91</v>
      </c>
      <c r="B37" s="59">
        <v>85295</v>
      </c>
      <c r="C37" s="65" t="s">
        <v>59</v>
      </c>
      <c r="D37" s="61"/>
      <c r="E37" s="62"/>
      <c r="F37" s="62"/>
      <c r="G37" s="61"/>
      <c r="H37" s="61">
        <v>1577</v>
      </c>
      <c r="I37" s="62" t="s">
        <v>165</v>
      </c>
      <c r="J37" s="62" t="s">
        <v>165</v>
      </c>
      <c r="K37" s="61">
        <v>1577</v>
      </c>
      <c r="L37" s="61">
        <v>1577</v>
      </c>
      <c r="M37" s="61">
        <v>0</v>
      </c>
    </row>
    <row r="38" spans="1:13" ht="33" customHeight="1">
      <c r="A38" s="167" t="s">
        <v>1</v>
      </c>
      <c r="B38" s="168"/>
      <c r="C38" s="169"/>
      <c r="D38" s="66">
        <f>SUM(D8,D10,D12,D14,D16,D18,D20,D22,D24,D26,D28,D30,D32,D34,D36)</f>
        <v>2776102.36</v>
      </c>
      <c r="E38" s="69" t="s">
        <v>198</v>
      </c>
      <c r="F38" s="67" t="s">
        <v>165</v>
      </c>
      <c r="G38" s="66">
        <f>SUM(G8,G10,G12,G14,G16,G18,G20,G22,G24,G26,G28,G30,G32,G34,G36)</f>
        <v>2831288.81</v>
      </c>
      <c r="H38" s="68">
        <f>SUM(H9,H11,H13,H15,H17,H19,H21,H23,H25,H27,H29,H31,H33,H35,H37)</f>
        <v>2776102.36</v>
      </c>
      <c r="I38" s="69" t="s">
        <v>198</v>
      </c>
      <c r="J38" s="69" t="s">
        <v>165</v>
      </c>
      <c r="K38" s="68">
        <f>SUM(K9,K11,K13,K15,K17,K19,K21,K23,K25,K27,K29,K31,K33,K35,K37)</f>
        <v>2831288.81</v>
      </c>
      <c r="L38" s="68">
        <f>SUM(L9,L11,L13,L15,L17,L19,L21,L23,L25,L27,L29,L31,L33,L35,L37)</f>
        <v>2831288.81</v>
      </c>
      <c r="M38" s="68">
        <f>SUM(M9,M11,M13,M15,M17,M19,M21,M23,M25,M27,M29,M31,M33,M35,M37)</f>
        <v>0</v>
      </c>
    </row>
    <row r="40" ht="12.75">
      <c r="A40" s="5"/>
    </row>
  </sheetData>
  <sheetProtection/>
  <mergeCells count="15">
    <mergeCell ref="F5:F6"/>
    <mergeCell ref="I5:I6"/>
    <mergeCell ref="J5:J6"/>
    <mergeCell ref="K5:K6"/>
    <mergeCell ref="A1:M2"/>
    <mergeCell ref="A38:C38"/>
    <mergeCell ref="A3:M3"/>
    <mergeCell ref="A5:A6"/>
    <mergeCell ref="B5:B6"/>
    <mergeCell ref="C5:C6"/>
    <mergeCell ref="D5:D6"/>
    <mergeCell ref="H5:H6"/>
    <mergeCell ref="L5:M5"/>
    <mergeCell ref="G5:G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91"/>
  <sheetViews>
    <sheetView workbookViewId="0" topLeftCell="A1">
      <selection activeCell="F2" sqref="F2"/>
    </sheetView>
  </sheetViews>
  <sheetFormatPr defaultColWidth="9.140625" defaultRowHeight="12.75"/>
  <cols>
    <col min="1" max="1" width="3.28125" style="2" customWidth="1"/>
    <col min="2" max="2" width="5.421875" style="2" customWidth="1"/>
    <col min="3" max="3" width="7.7109375" style="2" customWidth="1"/>
    <col min="4" max="4" width="14.57421875" style="2" customWidth="1"/>
    <col min="5" max="5" width="12.8515625" style="2" customWidth="1"/>
    <col min="6" max="6" width="14.57421875" style="2" customWidth="1"/>
    <col min="7" max="7" width="13.57421875" style="2" customWidth="1"/>
    <col min="8" max="8" width="12.57421875" style="2" customWidth="1"/>
    <col min="9" max="9" width="13.140625" style="2" customWidth="1"/>
    <col min="10" max="10" width="11.140625" style="2" customWidth="1"/>
    <col min="11" max="11" width="11.8515625" style="2" customWidth="1"/>
    <col min="12" max="12" width="0.85546875" style="2" hidden="1" customWidth="1"/>
    <col min="13" max="15" width="9.140625" style="2" hidden="1" customWidth="1"/>
    <col min="16" max="16" width="9.57421875" style="2" customWidth="1"/>
    <col min="17" max="16384" width="9.140625" style="2" customWidth="1"/>
  </cols>
  <sheetData>
    <row r="1" spans="6:16" ht="26.25" customHeight="1">
      <c r="F1" s="181" t="s">
        <v>214</v>
      </c>
      <c r="G1" s="181"/>
      <c r="H1" s="181"/>
      <c r="I1" s="181"/>
      <c r="J1" s="160"/>
      <c r="K1" s="160"/>
      <c r="L1" s="160"/>
      <c r="M1" s="160"/>
      <c r="N1" s="160"/>
      <c r="O1" s="160"/>
      <c r="P1" s="160"/>
    </row>
    <row r="2" ht="18.75" customHeight="1">
      <c r="I2" s="9" t="s">
        <v>172</v>
      </c>
    </row>
    <row r="3" ht="6.75" customHeight="1"/>
    <row r="4" spans="1:11" ht="54" customHeight="1">
      <c r="A4" s="184" t="s">
        <v>173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0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0"/>
    </row>
    <row r="6" spans="1:16" s="13" customFormat="1" ht="19.5" customHeight="1">
      <c r="A6" s="179" t="s">
        <v>11</v>
      </c>
      <c r="B6" s="179" t="s">
        <v>0</v>
      </c>
      <c r="C6" s="179" t="s">
        <v>25</v>
      </c>
      <c r="D6" s="180" t="s">
        <v>40</v>
      </c>
      <c r="E6" s="180" t="s">
        <v>26</v>
      </c>
      <c r="F6" s="180" t="s">
        <v>27</v>
      </c>
      <c r="G6" s="180"/>
      <c r="H6" s="180"/>
      <c r="I6" s="180"/>
      <c r="J6" s="180"/>
      <c r="K6" s="180" t="s">
        <v>28</v>
      </c>
      <c r="L6" s="82"/>
      <c r="M6" s="82"/>
      <c r="N6" s="82"/>
      <c r="O6" s="82"/>
      <c r="P6" s="182" t="s">
        <v>170</v>
      </c>
    </row>
    <row r="7" spans="1:16" s="13" customFormat="1" ht="19.5" customHeight="1">
      <c r="A7" s="179"/>
      <c r="B7" s="179"/>
      <c r="C7" s="179"/>
      <c r="D7" s="180"/>
      <c r="E7" s="180"/>
      <c r="F7" s="180" t="s">
        <v>123</v>
      </c>
      <c r="G7" s="180" t="s">
        <v>29</v>
      </c>
      <c r="H7" s="180"/>
      <c r="I7" s="180"/>
      <c r="J7" s="180"/>
      <c r="K7" s="180"/>
      <c r="L7" s="82"/>
      <c r="M7" s="82"/>
      <c r="N7" s="82"/>
      <c r="O7" s="82"/>
      <c r="P7" s="183"/>
    </row>
    <row r="8" spans="1:16" s="13" customFormat="1" ht="29.25" customHeight="1">
      <c r="A8" s="179"/>
      <c r="B8" s="179"/>
      <c r="C8" s="179"/>
      <c r="D8" s="180"/>
      <c r="E8" s="180"/>
      <c r="F8" s="180"/>
      <c r="G8" s="180" t="s">
        <v>30</v>
      </c>
      <c r="H8" s="180" t="s">
        <v>31</v>
      </c>
      <c r="I8" s="180" t="s">
        <v>32</v>
      </c>
      <c r="J8" s="180" t="s">
        <v>33</v>
      </c>
      <c r="K8" s="180"/>
      <c r="L8" s="82"/>
      <c r="M8" s="82"/>
      <c r="N8" s="82"/>
      <c r="O8" s="82"/>
      <c r="P8" s="183"/>
    </row>
    <row r="9" spans="1:16" s="13" customFormat="1" ht="19.5" customHeight="1">
      <c r="A9" s="179"/>
      <c r="B9" s="179"/>
      <c r="C9" s="179"/>
      <c r="D9" s="180"/>
      <c r="E9" s="180"/>
      <c r="F9" s="180"/>
      <c r="G9" s="180"/>
      <c r="H9" s="180"/>
      <c r="I9" s="180"/>
      <c r="J9" s="180"/>
      <c r="K9" s="180"/>
      <c r="L9" s="82"/>
      <c r="M9" s="82"/>
      <c r="N9" s="82"/>
      <c r="O9" s="82"/>
      <c r="P9" s="183"/>
    </row>
    <row r="10" spans="1:16" s="13" customFormat="1" ht="19.5" customHeight="1">
      <c r="A10" s="179"/>
      <c r="B10" s="179"/>
      <c r="C10" s="179"/>
      <c r="D10" s="180"/>
      <c r="E10" s="180"/>
      <c r="F10" s="180"/>
      <c r="G10" s="180"/>
      <c r="H10" s="180"/>
      <c r="I10" s="180"/>
      <c r="J10" s="180"/>
      <c r="K10" s="180"/>
      <c r="L10" s="82"/>
      <c r="M10" s="82"/>
      <c r="N10" s="82"/>
      <c r="O10" s="82"/>
      <c r="P10" s="183"/>
    </row>
    <row r="11" spans="1:16" ht="22.5" customHeight="1">
      <c r="A11" s="22">
        <v>1</v>
      </c>
      <c r="B11" s="22">
        <v>2</v>
      </c>
      <c r="C11" s="22">
        <v>3</v>
      </c>
      <c r="D11" s="22">
        <v>5</v>
      </c>
      <c r="E11" s="22">
        <v>6</v>
      </c>
      <c r="F11" s="22">
        <v>7</v>
      </c>
      <c r="G11" s="22">
        <v>8</v>
      </c>
      <c r="H11" s="22">
        <v>9</v>
      </c>
      <c r="I11" s="22">
        <v>10</v>
      </c>
      <c r="J11" s="22">
        <v>11</v>
      </c>
      <c r="K11" s="22">
        <v>12</v>
      </c>
      <c r="P11" s="77">
        <v>13</v>
      </c>
    </row>
    <row r="12" spans="1:16" ht="72" customHeight="1">
      <c r="A12" s="91" t="s">
        <v>12</v>
      </c>
      <c r="B12" s="92" t="s">
        <v>42</v>
      </c>
      <c r="C12" s="92" t="s">
        <v>64</v>
      </c>
      <c r="D12" s="93" t="s">
        <v>124</v>
      </c>
      <c r="E12" s="85">
        <f aca="true" t="shared" si="0" ref="E12:E50">SUM(F12)</f>
        <v>18500</v>
      </c>
      <c r="F12" s="85">
        <f>SUM(G12:H12,J12)</f>
        <v>18500</v>
      </c>
      <c r="G12" s="85">
        <v>18500</v>
      </c>
      <c r="H12" s="85"/>
      <c r="I12" s="94" t="s">
        <v>34</v>
      </c>
      <c r="J12" s="85"/>
      <c r="K12" s="87" t="s">
        <v>92</v>
      </c>
      <c r="L12" s="88"/>
      <c r="M12" s="88"/>
      <c r="N12" s="95"/>
      <c r="O12" s="88"/>
      <c r="P12" s="96"/>
    </row>
    <row r="13" spans="1:16" s="27" customFormat="1" ht="50.25" customHeight="1">
      <c r="A13" s="186" t="s">
        <v>94</v>
      </c>
      <c r="B13" s="187"/>
      <c r="C13" s="187"/>
      <c r="D13" s="187"/>
      <c r="E13" s="17">
        <f t="shared" si="0"/>
        <v>18500</v>
      </c>
      <c r="F13" s="17">
        <f>SUM(G13:H13,I13,J13)</f>
        <v>18500</v>
      </c>
      <c r="G13" s="17">
        <f>SUM(G12:G12)</f>
        <v>18500</v>
      </c>
      <c r="H13" s="17">
        <f>SUM(H12:H12)</f>
        <v>0</v>
      </c>
      <c r="I13" s="30"/>
      <c r="J13" s="17">
        <f>SUM(J12:J12)</f>
        <v>0</v>
      </c>
      <c r="K13" s="31"/>
      <c r="P13" s="81"/>
    </row>
    <row r="14" spans="1:16" s="27" customFormat="1" ht="89.25" customHeight="1">
      <c r="A14" s="25" t="s">
        <v>13</v>
      </c>
      <c r="B14" s="15" t="s">
        <v>51</v>
      </c>
      <c r="C14" s="15" t="s">
        <v>52</v>
      </c>
      <c r="D14" s="14" t="s">
        <v>145</v>
      </c>
      <c r="E14" s="18">
        <f t="shared" si="0"/>
        <v>120000</v>
      </c>
      <c r="F14" s="18">
        <f>SUM(G14:H14,J14)</f>
        <v>120000</v>
      </c>
      <c r="G14" s="18">
        <v>120000</v>
      </c>
      <c r="H14" s="18"/>
      <c r="I14" s="29" t="s">
        <v>34</v>
      </c>
      <c r="J14" s="18"/>
      <c r="K14" s="28" t="s">
        <v>92</v>
      </c>
      <c r="P14" s="79"/>
    </row>
    <row r="15" spans="1:16" ht="77.25" customHeight="1">
      <c r="A15" s="21" t="s">
        <v>14</v>
      </c>
      <c r="B15" s="15" t="s">
        <v>91</v>
      </c>
      <c r="C15" s="15" t="s">
        <v>91</v>
      </c>
      <c r="D15" s="14" t="s">
        <v>136</v>
      </c>
      <c r="E15" s="18">
        <f t="shared" si="0"/>
        <v>150000</v>
      </c>
      <c r="F15" s="18">
        <f aca="true" t="shared" si="1" ref="F15:F26">SUM(G15:H15,J15)</f>
        <v>150000</v>
      </c>
      <c r="G15" s="18">
        <v>150000</v>
      </c>
      <c r="H15" s="18"/>
      <c r="I15" s="29" t="s">
        <v>34</v>
      </c>
      <c r="J15" s="18"/>
      <c r="K15" s="28" t="s">
        <v>92</v>
      </c>
      <c r="P15" s="78"/>
    </row>
    <row r="16" spans="1:17" ht="70.5" customHeight="1">
      <c r="A16" s="23" t="s">
        <v>15</v>
      </c>
      <c r="B16" s="92" t="s">
        <v>91</v>
      </c>
      <c r="C16" s="92" t="s">
        <v>91</v>
      </c>
      <c r="D16" s="84" t="s">
        <v>175</v>
      </c>
      <c r="E16" s="85">
        <f t="shared" si="0"/>
        <v>150000</v>
      </c>
      <c r="F16" s="85">
        <f t="shared" si="1"/>
        <v>150000</v>
      </c>
      <c r="G16" s="85">
        <v>150000</v>
      </c>
      <c r="H16" s="85"/>
      <c r="I16" s="86" t="s">
        <v>34</v>
      </c>
      <c r="J16" s="85"/>
      <c r="K16" s="87" t="s">
        <v>92</v>
      </c>
      <c r="L16" s="88"/>
      <c r="M16" s="88"/>
      <c r="N16" s="88"/>
      <c r="O16" s="88"/>
      <c r="P16" s="89"/>
      <c r="Q16" s="9"/>
    </row>
    <row r="17" spans="1:16" s="88" customFormat="1" ht="63" customHeight="1">
      <c r="A17" s="125" t="s">
        <v>16</v>
      </c>
      <c r="B17" s="134" t="s">
        <v>91</v>
      </c>
      <c r="C17" s="134" t="s">
        <v>91</v>
      </c>
      <c r="D17" s="126" t="s">
        <v>125</v>
      </c>
      <c r="E17" s="127">
        <f t="shared" si="0"/>
        <v>315969.56</v>
      </c>
      <c r="F17" s="128">
        <v>315969.56</v>
      </c>
      <c r="G17" s="127">
        <v>145969.56</v>
      </c>
      <c r="H17" s="116"/>
      <c r="I17" s="129" t="s">
        <v>174</v>
      </c>
      <c r="J17" s="116"/>
      <c r="K17" s="131" t="s">
        <v>92</v>
      </c>
      <c r="L17" s="132"/>
      <c r="M17" s="132"/>
      <c r="N17" s="132"/>
      <c r="O17" s="132"/>
      <c r="P17" s="145" t="s">
        <v>192</v>
      </c>
    </row>
    <row r="18" spans="1:16" ht="69.75" customHeight="1">
      <c r="A18" s="21" t="s">
        <v>17</v>
      </c>
      <c r="B18" s="15" t="s">
        <v>91</v>
      </c>
      <c r="C18" s="15" t="s">
        <v>91</v>
      </c>
      <c r="D18" s="14" t="s">
        <v>126</v>
      </c>
      <c r="E18" s="18">
        <f t="shared" si="0"/>
        <v>200000</v>
      </c>
      <c r="F18" s="18">
        <f t="shared" si="1"/>
        <v>200000</v>
      </c>
      <c r="G18" s="18">
        <v>200000</v>
      </c>
      <c r="H18" s="18"/>
      <c r="I18" s="29" t="s">
        <v>34</v>
      </c>
      <c r="J18" s="18"/>
      <c r="K18" s="28" t="s">
        <v>92</v>
      </c>
      <c r="P18" s="78"/>
    </row>
    <row r="19" spans="1:16" ht="73.5" customHeight="1">
      <c r="A19" s="39" t="s">
        <v>18</v>
      </c>
      <c r="B19" s="34" t="s">
        <v>91</v>
      </c>
      <c r="C19" s="34" t="s">
        <v>91</v>
      </c>
      <c r="D19" s="44" t="s">
        <v>115</v>
      </c>
      <c r="E19" s="33">
        <f t="shared" si="0"/>
        <v>120000</v>
      </c>
      <c r="F19" s="33">
        <f t="shared" si="1"/>
        <v>120000</v>
      </c>
      <c r="G19" s="33">
        <v>120000</v>
      </c>
      <c r="H19" s="33"/>
      <c r="I19" s="35" t="s">
        <v>34</v>
      </c>
      <c r="J19" s="33"/>
      <c r="K19" s="36" t="s">
        <v>92</v>
      </c>
      <c r="P19" s="78"/>
    </row>
    <row r="20" spans="1:16" s="97" customFormat="1" ht="61.5" customHeight="1">
      <c r="A20" s="23" t="s">
        <v>19</v>
      </c>
      <c r="B20" s="92" t="s">
        <v>91</v>
      </c>
      <c r="C20" s="92" t="s">
        <v>91</v>
      </c>
      <c r="D20" s="84" t="s">
        <v>150</v>
      </c>
      <c r="E20" s="85">
        <f t="shared" si="0"/>
        <v>200000</v>
      </c>
      <c r="F20" s="85">
        <f t="shared" si="1"/>
        <v>200000</v>
      </c>
      <c r="G20" s="85">
        <v>200000</v>
      </c>
      <c r="H20" s="85"/>
      <c r="I20" s="86" t="s">
        <v>34</v>
      </c>
      <c r="J20" s="85"/>
      <c r="K20" s="87" t="s">
        <v>92</v>
      </c>
      <c r="P20" s="96"/>
    </row>
    <row r="21" spans="1:16" s="101" customFormat="1" ht="66" customHeight="1">
      <c r="A21" s="136" t="s">
        <v>67</v>
      </c>
      <c r="B21" s="136" t="s">
        <v>91</v>
      </c>
      <c r="C21" s="136" t="s">
        <v>91</v>
      </c>
      <c r="D21" s="137" t="s">
        <v>127</v>
      </c>
      <c r="E21" s="138">
        <f t="shared" si="0"/>
        <v>119000</v>
      </c>
      <c r="F21" s="138">
        <f t="shared" si="1"/>
        <v>119000</v>
      </c>
      <c r="G21" s="139">
        <v>119000</v>
      </c>
      <c r="H21" s="140"/>
      <c r="I21" s="141" t="s">
        <v>34</v>
      </c>
      <c r="J21" s="140"/>
      <c r="K21" s="142" t="s">
        <v>92</v>
      </c>
      <c r="P21" s="143"/>
    </row>
    <row r="22" spans="1:16" s="101" customFormat="1" ht="69" customHeight="1">
      <c r="A22" s="23" t="s">
        <v>68</v>
      </c>
      <c r="B22" s="23" t="s">
        <v>91</v>
      </c>
      <c r="C22" s="23" t="s">
        <v>91</v>
      </c>
      <c r="D22" s="84" t="s">
        <v>128</v>
      </c>
      <c r="E22" s="85">
        <f t="shared" si="0"/>
        <v>110000</v>
      </c>
      <c r="F22" s="85">
        <f t="shared" si="1"/>
        <v>110000</v>
      </c>
      <c r="G22" s="98">
        <v>110000</v>
      </c>
      <c r="H22" s="99"/>
      <c r="I22" s="86" t="s">
        <v>34</v>
      </c>
      <c r="J22" s="99"/>
      <c r="K22" s="100" t="s">
        <v>92</v>
      </c>
      <c r="P22" s="96"/>
    </row>
    <row r="23" spans="1:16" s="101" customFormat="1" ht="102.75" customHeight="1">
      <c r="A23" s="23" t="s">
        <v>69</v>
      </c>
      <c r="B23" s="23" t="s">
        <v>91</v>
      </c>
      <c r="C23" s="23" t="s">
        <v>91</v>
      </c>
      <c r="D23" s="84" t="s">
        <v>177</v>
      </c>
      <c r="E23" s="108">
        <f>SUM(F23)</f>
        <v>3660576.78</v>
      </c>
      <c r="F23" s="108">
        <v>3660576.78</v>
      </c>
      <c r="G23" s="144">
        <v>4348.44</v>
      </c>
      <c r="H23" s="109">
        <v>1150000</v>
      </c>
      <c r="I23" s="110" t="s">
        <v>183</v>
      </c>
      <c r="J23" s="99"/>
      <c r="K23" s="100" t="s">
        <v>92</v>
      </c>
      <c r="P23" s="112"/>
    </row>
    <row r="24" spans="1:16" s="101" customFormat="1" ht="102.75" customHeight="1">
      <c r="A24" s="114" t="s">
        <v>70</v>
      </c>
      <c r="B24" s="114" t="s">
        <v>91</v>
      </c>
      <c r="C24" s="114" t="s">
        <v>91</v>
      </c>
      <c r="D24" s="115" t="s">
        <v>182</v>
      </c>
      <c r="E24" s="116">
        <f>SUM(F24)</f>
        <v>52800</v>
      </c>
      <c r="F24" s="116">
        <f>SUM(G24:H24,J24)</f>
        <v>52800</v>
      </c>
      <c r="G24" s="117">
        <v>52800</v>
      </c>
      <c r="H24" s="118"/>
      <c r="I24" s="119" t="s">
        <v>34</v>
      </c>
      <c r="J24" s="118"/>
      <c r="K24" s="120" t="s">
        <v>92</v>
      </c>
      <c r="L24" s="121"/>
      <c r="M24" s="121"/>
      <c r="N24" s="121"/>
      <c r="O24" s="121"/>
      <c r="P24" s="122" t="s">
        <v>191</v>
      </c>
    </row>
    <row r="25" spans="1:16" s="9" customFormat="1" ht="60.75" customHeight="1">
      <c r="A25" s="39" t="s">
        <v>71</v>
      </c>
      <c r="B25" s="39" t="s">
        <v>91</v>
      </c>
      <c r="C25" s="39" t="s">
        <v>91</v>
      </c>
      <c r="D25" s="44" t="s">
        <v>147</v>
      </c>
      <c r="E25" s="33">
        <f t="shared" si="0"/>
        <v>6000</v>
      </c>
      <c r="F25" s="33">
        <f t="shared" si="1"/>
        <v>6000</v>
      </c>
      <c r="G25" s="40">
        <v>6000</v>
      </c>
      <c r="H25" s="41"/>
      <c r="I25" s="35" t="s">
        <v>34</v>
      </c>
      <c r="J25" s="41"/>
      <c r="K25" s="42" t="s">
        <v>92</v>
      </c>
      <c r="P25" s="80"/>
    </row>
    <row r="26" spans="1:16" s="43" customFormat="1" ht="69.75" customHeight="1">
      <c r="A26" s="21" t="s">
        <v>72</v>
      </c>
      <c r="B26" s="21" t="s">
        <v>91</v>
      </c>
      <c r="C26" s="21" t="s">
        <v>91</v>
      </c>
      <c r="D26" s="44" t="s">
        <v>137</v>
      </c>
      <c r="E26" s="18">
        <f t="shared" si="0"/>
        <v>6000</v>
      </c>
      <c r="F26" s="18">
        <f t="shared" si="1"/>
        <v>6000</v>
      </c>
      <c r="G26" s="24">
        <v>6000</v>
      </c>
      <c r="H26" s="19"/>
      <c r="I26" s="29" t="s">
        <v>34</v>
      </c>
      <c r="J26" s="19"/>
      <c r="K26" s="32" t="s">
        <v>92</v>
      </c>
      <c r="P26" s="80"/>
    </row>
    <row r="27" spans="1:16" s="43" customFormat="1" ht="60.75" customHeight="1">
      <c r="A27" s="21" t="s">
        <v>73</v>
      </c>
      <c r="B27" s="21" t="s">
        <v>91</v>
      </c>
      <c r="C27" s="21" t="s">
        <v>91</v>
      </c>
      <c r="D27" s="44" t="s">
        <v>153</v>
      </c>
      <c r="E27" s="18">
        <f t="shared" si="0"/>
        <v>10000</v>
      </c>
      <c r="F27" s="18">
        <f>SUM(G27:H27,J27)</f>
        <v>10000</v>
      </c>
      <c r="G27" s="24">
        <v>10000</v>
      </c>
      <c r="H27" s="19"/>
      <c r="I27" s="29" t="s">
        <v>34</v>
      </c>
      <c r="J27" s="19"/>
      <c r="K27" s="32" t="s">
        <v>92</v>
      </c>
      <c r="P27" s="80"/>
    </row>
    <row r="28" spans="1:16" s="46" customFormat="1" ht="33" customHeight="1">
      <c r="A28" s="188" t="s">
        <v>93</v>
      </c>
      <c r="B28" s="188"/>
      <c r="C28" s="188"/>
      <c r="D28" s="188"/>
      <c r="E28" s="47">
        <f t="shared" si="0"/>
        <v>5220346.34</v>
      </c>
      <c r="F28" s="47">
        <f>SUM(G28:H28,I28,J28)</f>
        <v>5220346.34</v>
      </c>
      <c r="G28" s="47">
        <f>SUM(G14:G27)</f>
        <v>1394118</v>
      </c>
      <c r="H28" s="47">
        <f>SUM(H14:H27)</f>
        <v>1150000</v>
      </c>
      <c r="I28" s="102">
        <v>2676228.34</v>
      </c>
      <c r="J28" s="47">
        <f>SUM(J14:J27)</f>
        <v>0</v>
      </c>
      <c r="K28" s="45"/>
      <c r="P28" s="130" t="s">
        <v>168</v>
      </c>
    </row>
    <row r="29" spans="1:16" s="43" customFormat="1" ht="60.75" customHeight="1">
      <c r="A29" s="21" t="s">
        <v>74</v>
      </c>
      <c r="B29" s="21">
        <v>750</v>
      </c>
      <c r="C29" s="21">
        <v>75023</v>
      </c>
      <c r="D29" s="44" t="s">
        <v>129</v>
      </c>
      <c r="E29" s="18">
        <f t="shared" si="0"/>
        <v>117420</v>
      </c>
      <c r="F29" s="18">
        <f>SUM(G29:H29,J29)</f>
        <v>117420</v>
      </c>
      <c r="G29" s="24">
        <v>117420</v>
      </c>
      <c r="H29" s="19"/>
      <c r="I29" s="29" t="s">
        <v>34</v>
      </c>
      <c r="J29" s="19"/>
      <c r="K29" s="32" t="s">
        <v>92</v>
      </c>
      <c r="P29" s="80"/>
    </row>
    <row r="30" spans="1:16" s="43" customFormat="1" ht="77.25" customHeight="1">
      <c r="A30" s="21" t="s">
        <v>75</v>
      </c>
      <c r="B30" s="21" t="s">
        <v>91</v>
      </c>
      <c r="C30" s="21" t="s">
        <v>91</v>
      </c>
      <c r="D30" s="44" t="s">
        <v>130</v>
      </c>
      <c r="E30" s="18">
        <f t="shared" si="0"/>
        <v>100000</v>
      </c>
      <c r="F30" s="18">
        <f>SUM(G30:H30,J30)</f>
        <v>100000</v>
      </c>
      <c r="G30" s="24">
        <v>100000</v>
      </c>
      <c r="H30" s="19"/>
      <c r="I30" s="29" t="s">
        <v>34</v>
      </c>
      <c r="J30" s="19"/>
      <c r="K30" s="32" t="s">
        <v>92</v>
      </c>
      <c r="P30" s="80"/>
    </row>
    <row r="31" spans="1:16" s="123" customFormat="1" ht="58.5" customHeight="1">
      <c r="A31" s="23" t="s">
        <v>76</v>
      </c>
      <c r="B31" s="23" t="s">
        <v>91</v>
      </c>
      <c r="C31" s="23" t="s">
        <v>91</v>
      </c>
      <c r="D31" s="113" t="s">
        <v>180</v>
      </c>
      <c r="E31" s="85">
        <f t="shared" si="0"/>
        <v>105000</v>
      </c>
      <c r="F31" s="85">
        <f>SUM(G31:H31,J31)</f>
        <v>105000</v>
      </c>
      <c r="G31" s="98">
        <v>105000</v>
      </c>
      <c r="H31" s="99"/>
      <c r="I31" s="86" t="s">
        <v>34</v>
      </c>
      <c r="J31" s="99"/>
      <c r="K31" s="100" t="s">
        <v>92</v>
      </c>
      <c r="P31" s="124"/>
    </row>
    <row r="32" spans="1:16" s="46" customFormat="1" ht="33" customHeight="1">
      <c r="A32" s="188" t="s">
        <v>96</v>
      </c>
      <c r="B32" s="188"/>
      <c r="C32" s="188"/>
      <c r="D32" s="188"/>
      <c r="E32" s="47">
        <f t="shared" si="0"/>
        <v>322420</v>
      </c>
      <c r="F32" s="47">
        <f>SUM(G32:H32,I32,J32)</f>
        <v>322420</v>
      </c>
      <c r="G32" s="47">
        <f>SUM(G29:G31)</f>
        <v>322420</v>
      </c>
      <c r="H32" s="47">
        <f>SUM(H29:H31)</f>
        <v>0</v>
      </c>
      <c r="I32" s="48"/>
      <c r="J32" s="47">
        <f>SUM(J18:J25)</f>
        <v>0</v>
      </c>
      <c r="K32" s="45"/>
      <c r="P32" s="90"/>
    </row>
    <row r="33" spans="1:16" ht="66" customHeight="1">
      <c r="A33" s="21" t="s">
        <v>77</v>
      </c>
      <c r="B33" s="25">
        <v>754</v>
      </c>
      <c r="C33" s="25">
        <v>75412</v>
      </c>
      <c r="D33" s="49" t="s">
        <v>149</v>
      </c>
      <c r="E33" s="18">
        <f t="shared" si="0"/>
        <v>10000</v>
      </c>
      <c r="F33" s="18">
        <f aca="true" t="shared" si="2" ref="F33:F50">SUM(G33:H33,J33)</f>
        <v>10000</v>
      </c>
      <c r="G33" s="18">
        <v>10000</v>
      </c>
      <c r="H33" s="18"/>
      <c r="I33" s="29" t="s">
        <v>34</v>
      </c>
      <c r="J33" s="18"/>
      <c r="K33" s="28" t="s">
        <v>92</v>
      </c>
      <c r="P33" s="78"/>
    </row>
    <row r="34" spans="1:16" s="88" customFormat="1" ht="105" customHeight="1">
      <c r="A34" s="23" t="s">
        <v>78</v>
      </c>
      <c r="B34" s="23" t="s">
        <v>91</v>
      </c>
      <c r="C34" s="23" t="s">
        <v>91</v>
      </c>
      <c r="D34" s="84" t="s">
        <v>171</v>
      </c>
      <c r="E34" s="85">
        <f t="shared" si="0"/>
        <v>127000</v>
      </c>
      <c r="F34" s="85">
        <f>SUM(G34:H34,J34)</f>
        <v>127000</v>
      </c>
      <c r="G34" s="85">
        <v>127000</v>
      </c>
      <c r="H34" s="85"/>
      <c r="I34" s="110" t="s">
        <v>184</v>
      </c>
      <c r="J34" s="85"/>
      <c r="K34" s="87" t="s">
        <v>92</v>
      </c>
      <c r="P34" s="112"/>
    </row>
    <row r="35" spans="1:16" s="88" customFormat="1" ht="78.75" customHeight="1">
      <c r="A35" s="23" t="s">
        <v>79</v>
      </c>
      <c r="B35" s="23" t="s">
        <v>91</v>
      </c>
      <c r="C35" s="23" t="s">
        <v>91</v>
      </c>
      <c r="D35" s="84" t="s">
        <v>187</v>
      </c>
      <c r="E35" s="85">
        <f>SUM(F35)</f>
        <v>13786</v>
      </c>
      <c r="F35" s="85">
        <f>SUM(G35:H35,J35)</f>
        <v>13786</v>
      </c>
      <c r="G35" s="85">
        <v>13786</v>
      </c>
      <c r="H35" s="85"/>
      <c r="I35" s="110" t="s">
        <v>188</v>
      </c>
      <c r="J35" s="85"/>
      <c r="K35" s="87" t="s">
        <v>92</v>
      </c>
      <c r="P35" s="112"/>
    </row>
    <row r="36" spans="1:16" s="88" customFormat="1" ht="58.5" customHeight="1">
      <c r="A36" s="23" t="s">
        <v>80</v>
      </c>
      <c r="B36" s="23" t="s">
        <v>91</v>
      </c>
      <c r="C36" s="23" t="s">
        <v>91</v>
      </c>
      <c r="D36" s="84" t="s">
        <v>189</v>
      </c>
      <c r="E36" s="85">
        <f>SUM(F36)</f>
        <v>6760</v>
      </c>
      <c r="F36" s="85">
        <f>SUM(G36:H36,J36)</f>
        <v>6760</v>
      </c>
      <c r="G36" s="85">
        <v>6760</v>
      </c>
      <c r="H36" s="85"/>
      <c r="I36" s="110" t="s">
        <v>188</v>
      </c>
      <c r="J36" s="85"/>
      <c r="K36" s="87" t="s">
        <v>92</v>
      </c>
      <c r="P36" s="112"/>
    </row>
    <row r="37" spans="1:16" s="27" customFormat="1" ht="52.5" customHeight="1">
      <c r="A37" s="186" t="s">
        <v>95</v>
      </c>
      <c r="B37" s="187"/>
      <c r="C37" s="187"/>
      <c r="D37" s="187"/>
      <c r="E37" s="17">
        <f t="shared" si="0"/>
        <v>199796</v>
      </c>
      <c r="F37" s="17">
        <f>SUM(G37:H37,I37,J37)</f>
        <v>199796</v>
      </c>
      <c r="G37" s="17">
        <f>SUM(G33:G36)</f>
        <v>157546</v>
      </c>
      <c r="H37" s="17">
        <f>SUM(H33:H34)</f>
        <v>0</v>
      </c>
      <c r="I37" s="17">
        <v>42250</v>
      </c>
      <c r="J37" s="17">
        <f>SUM(J33:J34)</f>
        <v>0</v>
      </c>
      <c r="K37" s="17">
        <f>SUM(K33:K34)</f>
        <v>0</v>
      </c>
      <c r="P37" s="133"/>
    </row>
    <row r="38" spans="1:16" ht="67.5" customHeight="1">
      <c r="A38" s="21" t="s">
        <v>81</v>
      </c>
      <c r="B38" s="15" t="s">
        <v>53</v>
      </c>
      <c r="C38" s="15" t="s">
        <v>104</v>
      </c>
      <c r="D38" s="14" t="s">
        <v>131</v>
      </c>
      <c r="E38" s="18">
        <f t="shared" si="0"/>
        <v>50000</v>
      </c>
      <c r="F38" s="18">
        <f t="shared" si="2"/>
        <v>50000</v>
      </c>
      <c r="G38" s="18">
        <v>50000</v>
      </c>
      <c r="H38" s="18"/>
      <c r="I38" s="29" t="s">
        <v>34</v>
      </c>
      <c r="J38" s="18"/>
      <c r="K38" s="28" t="s">
        <v>92</v>
      </c>
      <c r="P38" s="78"/>
    </row>
    <row r="39" spans="1:16" ht="105" customHeight="1">
      <c r="A39" s="21" t="s">
        <v>82</v>
      </c>
      <c r="B39" s="15" t="s">
        <v>91</v>
      </c>
      <c r="C39" s="20" t="s">
        <v>91</v>
      </c>
      <c r="D39" s="14" t="s">
        <v>146</v>
      </c>
      <c r="E39" s="18">
        <f t="shared" si="0"/>
        <v>60000</v>
      </c>
      <c r="F39" s="18">
        <f t="shared" si="2"/>
        <v>60000</v>
      </c>
      <c r="G39" s="18">
        <v>60000</v>
      </c>
      <c r="H39" s="18"/>
      <c r="I39" s="29" t="s">
        <v>34</v>
      </c>
      <c r="J39" s="18"/>
      <c r="K39" s="28" t="s">
        <v>92</v>
      </c>
      <c r="P39" s="78"/>
    </row>
    <row r="40" spans="1:16" ht="84.75" customHeight="1">
      <c r="A40" s="23" t="s">
        <v>83</v>
      </c>
      <c r="B40" s="92" t="s">
        <v>91</v>
      </c>
      <c r="C40" s="105" t="s">
        <v>91</v>
      </c>
      <c r="D40" s="84" t="s">
        <v>179</v>
      </c>
      <c r="E40" s="85">
        <f t="shared" si="0"/>
        <v>350000</v>
      </c>
      <c r="F40" s="85">
        <f>SUM(G40:H40,J40)</f>
        <v>350000</v>
      </c>
      <c r="G40" s="85">
        <v>72306</v>
      </c>
      <c r="H40" s="85">
        <v>277694</v>
      </c>
      <c r="I40" s="86" t="s">
        <v>34</v>
      </c>
      <c r="J40" s="85"/>
      <c r="K40" s="87" t="s">
        <v>92</v>
      </c>
      <c r="L40" s="88"/>
      <c r="M40" s="88"/>
      <c r="N40" s="88"/>
      <c r="O40" s="88"/>
      <c r="P40" s="112"/>
    </row>
    <row r="41" spans="1:16" s="27" customFormat="1" ht="63" customHeight="1">
      <c r="A41" s="186" t="s">
        <v>113</v>
      </c>
      <c r="B41" s="187"/>
      <c r="C41" s="187"/>
      <c r="D41" s="187"/>
      <c r="E41" s="17">
        <f t="shared" si="0"/>
        <v>460000</v>
      </c>
      <c r="F41" s="17">
        <f t="shared" si="2"/>
        <v>460000</v>
      </c>
      <c r="G41" s="17">
        <f>SUM(G38:G40)</f>
        <v>182306</v>
      </c>
      <c r="H41" s="17">
        <f>SUM(H38:H40)</f>
        <v>277694</v>
      </c>
      <c r="I41" s="30" t="s">
        <v>34</v>
      </c>
      <c r="J41" s="17">
        <f>SUM(J38:J39)</f>
        <v>0</v>
      </c>
      <c r="K41" s="31"/>
      <c r="P41" s="81" t="s">
        <v>168</v>
      </c>
    </row>
    <row r="42" spans="1:16" s="27" customFormat="1" ht="100.5" customHeight="1">
      <c r="A42" s="21" t="s">
        <v>84</v>
      </c>
      <c r="B42" s="15" t="s">
        <v>57</v>
      </c>
      <c r="C42" s="20" t="s">
        <v>143</v>
      </c>
      <c r="D42" s="14" t="s">
        <v>151</v>
      </c>
      <c r="E42" s="18">
        <f t="shared" si="0"/>
        <v>4000</v>
      </c>
      <c r="F42" s="18">
        <f>SUM(G42:H42,J42)</f>
        <v>4000</v>
      </c>
      <c r="G42" s="18">
        <v>4000</v>
      </c>
      <c r="H42" s="18"/>
      <c r="I42" s="29" t="s">
        <v>34</v>
      </c>
      <c r="J42" s="18"/>
      <c r="K42" s="28" t="s">
        <v>92</v>
      </c>
      <c r="P42" s="79"/>
    </row>
    <row r="43" spans="1:16" s="27" customFormat="1" ht="68.25" customHeight="1">
      <c r="A43" s="186" t="s">
        <v>144</v>
      </c>
      <c r="B43" s="187"/>
      <c r="C43" s="187"/>
      <c r="D43" s="187"/>
      <c r="E43" s="17">
        <f t="shared" si="0"/>
        <v>4000</v>
      </c>
      <c r="F43" s="17">
        <f>SUM(G43:H43,J43)</f>
        <v>4000</v>
      </c>
      <c r="G43" s="17">
        <f>SUM(G42)</f>
        <v>4000</v>
      </c>
      <c r="H43" s="17">
        <f>SUM(H42)</f>
        <v>0</v>
      </c>
      <c r="I43" s="30" t="s">
        <v>34</v>
      </c>
      <c r="J43" s="17">
        <f>SUM(J41:J42)</f>
        <v>0</v>
      </c>
      <c r="K43" s="31"/>
      <c r="P43" s="79"/>
    </row>
    <row r="44" spans="1:16" ht="101.25" customHeight="1">
      <c r="A44" s="21" t="s">
        <v>85</v>
      </c>
      <c r="B44" s="15" t="s">
        <v>62</v>
      </c>
      <c r="C44" s="15" t="s">
        <v>65</v>
      </c>
      <c r="D44" s="16" t="s">
        <v>116</v>
      </c>
      <c r="E44" s="18">
        <f t="shared" si="0"/>
        <v>40000</v>
      </c>
      <c r="F44" s="18">
        <f t="shared" si="2"/>
        <v>40000</v>
      </c>
      <c r="G44" s="18">
        <v>40000</v>
      </c>
      <c r="H44" s="18"/>
      <c r="I44" s="29" t="s">
        <v>34</v>
      </c>
      <c r="J44" s="18"/>
      <c r="K44" s="28" t="s">
        <v>92</v>
      </c>
      <c r="P44" s="78"/>
    </row>
    <row r="45" spans="1:16" ht="108" customHeight="1">
      <c r="A45" s="21" t="s">
        <v>86</v>
      </c>
      <c r="B45" s="15" t="s">
        <v>91</v>
      </c>
      <c r="C45" s="15" t="s">
        <v>91</v>
      </c>
      <c r="D45" s="16" t="s">
        <v>117</v>
      </c>
      <c r="E45" s="18">
        <f t="shared" si="0"/>
        <v>40000</v>
      </c>
      <c r="F45" s="18">
        <f t="shared" si="2"/>
        <v>40000</v>
      </c>
      <c r="G45" s="18">
        <v>40000</v>
      </c>
      <c r="H45" s="18"/>
      <c r="I45" s="29" t="s">
        <v>34</v>
      </c>
      <c r="J45" s="18"/>
      <c r="K45" s="28" t="s">
        <v>92</v>
      </c>
      <c r="P45" s="78"/>
    </row>
    <row r="46" spans="1:16" s="88" customFormat="1" ht="113.25" customHeight="1">
      <c r="A46" s="23" t="s">
        <v>87</v>
      </c>
      <c r="B46" s="92" t="s">
        <v>91</v>
      </c>
      <c r="C46" s="92" t="s">
        <v>91</v>
      </c>
      <c r="D46" s="93" t="s">
        <v>118</v>
      </c>
      <c r="E46" s="85">
        <f t="shared" si="0"/>
        <v>46000</v>
      </c>
      <c r="F46" s="85">
        <f t="shared" si="2"/>
        <v>46000</v>
      </c>
      <c r="G46" s="85">
        <v>46000</v>
      </c>
      <c r="H46" s="85"/>
      <c r="I46" s="86" t="s">
        <v>34</v>
      </c>
      <c r="J46" s="85"/>
      <c r="K46" s="87" t="s">
        <v>92</v>
      </c>
      <c r="P46" s="143"/>
    </row>
    <row r="47" spans="1:16" ht="93" customHeight="1">
      <c r="A47" s="21" t="s">
        <v>88</v>
      </c>
      <c r="B47" s="15" t="s">
        <v>91</v>
      </c>
      <c r="C47" s="15" t="s">
        <v>91</v>
      </c>
      <c r="D47" s="16" t="s">
        <v>119</v>
      </c>
      <c r="E47" s="18">
        <f t="shared" si="0"/>
        <v>30000</v>
      </c>
      <c r="F47" s="18">
        <f t="shared" si="2"/>
        <v>30000</v>
      </c>
      <c r="G47" s="18">
        <v>30000</v>
      </c>
      <c r="H47" s="18"/>
      <c r="I47" s="29" t="s">
        <v>34</v>
      </c>
      <c r="J47" s="18"/>
      <c r="K47" s="28" t="s">
        <v>92</v>
      </c>
      <c r="P47" s="78"/>
    </row>
    <row r="48" spans="1:16" ht="114" customHeight="1">
      <c r="A48" s="21" t="s">
        <v>89</v>
      </c>
      <c r="B48" s="15" t="s">
        <v>91</v>
      </c>
      <c r="C48" s="15" t="s">
        <v>91</v>
      </c>
      <c r="D48" s="14" t="s">
        <v>138</v>
      </c>
      <c r="E48" s="18">
        <f t="shared" si="0"/>
        <v>50000</v>
      </c>
      <c r="F48" s="18">
        <f t="shared" si="2"/>
        <v>50000</v>
      </c>
      <c r="G48" s="18">
        <v>50000</v>
      </c>
      <c r="H48" s="18"/>
      <c r="I48" s="29" t="s">
        <v>34</v>
      </c>
      <c r="J48" s="18"/>
      <c r="K48" s="28" t="s">
        <v>92</v>
      </c>
      <c r="P48" s="78"/>
    </row>
    <row r="49" spans="1:16" ht="127.5" customHeight="1">
      <c r="A49" s="21" t="s">
        <v>90</v>
      </c>
      <c r="B49" s="15" t="s">
        <v>91</v>
      </c>
      <c r="C49" s="15" t="s">
        <v>91</v>
      </c>
      <c r="D49" s="14" t="s">
        <v>139</v>
      </c>
      <c r="E49" s="18">
        <f t="shared" si="0"/>
        <v>40000</v>
      </c>
      <c r="F49" s="18">
        <f t="shared" si="2"/>
        <v>40000</v>
      </c>
      <c r="G49" s="18">
        <v>40000</v>
      </c>
      <c r="H49" s="18"/>
      <c r="I49" s="29" t="s">
        <v>34</v>
      </c>
      <c r="J49" s="18"/>
      <c r="K49" s="28" t="s">
        <v>92</v>
      </c>
      <c r="P49" s="78"/>
    </row>
    <row r="50" spans="1:16" ht="104.25" customHeight="1">
      <c r="A50" s="21" t="s">
        <v>97</v>
      </c>
      <c r="B50" s="15" t="s">
        <v>91</v>
      </c>
      <c r="C50" s="15" t="s">
        <v>91</v>
      </c>
      <c r="D50" s="14" t="s">
        <v>120</v>
      </c>
      <c r="E50" s="18">
        <f t="shared" si="0"/>
        <v>40000</v>
      </c>
      <c r="F50" s="18">
        <f t="shared" si="2"/>
        <v>40000</v>
      </c>
      <c r="G50" s="18">
        <v>40000</v>
      </c>
      <c r="H50" s="18"/>
      <c r="I50" s="29" t="s">
        <v>34</v>
      </c>
      <c r="J50" s="18"/>
      <c r="K50" s="28" t="s">
        <v>92</v>
      </c>
      <c r="P50" s="78"/>
    </row>
    <row r="51" spans="1:16" ht="108" customHeight="1">
      <c r="A51" s="21" t="s">
        <v>98</v>
      </c>
      <c r="B51" s="15" t="s">
        <v>91</v>
      </c>
      <c r="C51" s="15" t="s">
        <v>91</v>
      </c>
      <c r="D51" s="14" t="s">
        <v>133</v>
      </c>
      <c r="E51" s="18">
        <f aca="true" t="shared" si="3" ref="E51:E57">SUM(F51)</f>
        <v>40000</v>
      </c>
      <c r="F51" s="18">
        <f aca="true" t="shared" si="4" ref="F51:F57">SUM(G51:H51,J51)</f>
        <v>40000</v>
      </c>
      <c r="G51" s="18">
        <v>40000</v>
      </c>
      <c r="H51" s="18"/>
      <c r="I51" s="29" t="s">
        <v>34</v>
      </c>
      <c r="J51" s="18"/>
      <c r="K51" s="28" t="s">
        <v>92</v>
      </c>
      <c r="P51" s="78"/>
    </row>
    <row r="52" spans="1:16" ht="114.75" customHeight="1">
      <c r="A52" s="21" t="s">
        <v>99</v>
      </c>
      <c r="B52" s="15" t="s">
        <v>91</v>
      </c>
      <c r="C52" s="15" t="s">
        <v>91</v>
      </c>
      <c r="D52" s="14" t="s">
        <v>140</v>
      </c>
      <c r="E52" s="18">
        <f t="shared" si="3"/>
        <v>20000</v>
      </c>
      <c r="F52" s="18">
        <f t="shared" si="4"/>
        <v>20000</v>
      </c>
      <c r="G52" s="18">
        <v>20000</v>
      </c>
      <c r="H52" s="18"/>
      <c r="I52" s="29" t="s">
        <v>34</v>
      </c>
      <c r="J52" s="18"/>
      <c r="K52" s="28" t="s">
        <v>92</v>
      </c>
      <c r="P52" s="78"/>
    </row>
    <row r="53" spans="1:16" ht="96" customHeight="1">
      <c r="A53" s="21" t="s">
        <v>100</v>
      </c>
      <c r="B53" s="15" t="s">
        <v>91</v>
      </c>
      <c r="C53" s="15" t="s">
        <v>91</v>
      </c>
      <c r="D53" s="14" t="s">
        <v>152</v>
      </c>
      <c r="E53" s="18">
        <f>SUM(F53)</f>
        <v>20000</v>
      </c>
      <c r="F53" s="18">
        <f>SUM(G53:H53,J53)</f>
        <v>20000</v>
      </c>
      <c r="G53" s="18">
        <v>20000</v>
      </c>
      <c r="H53" s="18"/>
      <c r="I53" s="29" t="s">
        <v>34</v>
      </c>
      <c r="J53" s="18"/>
      <c r="K53" s="28" t="s">
        <v>92</v>
      </c>
      <c r="P53" s="78"/>
    </row>
    <row r="54" spans="1:16" ht="87" customHeight="1">
      <c r="A54" s="21" t="s">
        <v>101</v>
      </c>
      <c r="B54" s="15" t="s">
        <v>91</v>
      </c>
      <c r="C54" s="15" t="s">
        <v>91</v>
      </c>
      <c r="D54" s="14" t="s">
        <v>141</v>
      </c>
      <c r="E54" s="18">
        <f t="shared" si="3"/>
        <v>40000</v>
      </c>
      <c r="F54" s="18">
        <f t="shared" si="4"/>
        <v>40000</v>
      </c>
      <c r="G54" s="18">
        <v>40000</v>
      </c>
      <c r="H54" s="18"/>
      <c r="I54" s="29" t="s">
        <v>34</v>
      </c>
      <c r="J54" s="18"/>
      <c r="K54" s="28" t="s">
        <v>92</v>
      </c>
      <c r="P54" s="78"/>
    </row>
    <row r="55" spans="1:16" ht="93.75" customHeight="1">
      <c r="A55" s="21" t="s">
        <v>102</v>
      </c>
      <c r="B55" s="15" t="s">
        <v>91</v>
      </c>
      <c r="C55" s="15" t="s">
        <v>91</v>
      </c>
      <c r="D55" s="14" t="s">
        <v>142</v>
      </c>
      <c r="E55" s="18">
        <f t="shared" si="3"/>
        <v>30000</v>
      </c>
      <c r="F55" s="18">
        <f t="shared" si="4"/>
        <v>30000</v>
      </c>
      <c r="G55" s="18">
        <v>30000</v>
      </c>
      <c r="H55" s="18"/>
      <c r="I55" s="29" t="s">
        <v>34</v>
      </c>
      <c r="J55" s="18"/>
      <c r="K55" s="28" t="s">
        <v>92</v>
      </c>
      <c r="P55" s="78"/>
    </row>
    <row r="56" spans="1:16" ht="96" customHeight="1">
      <c r="A56" s="21" t="s">
        <v>105</v>
      </c>
      <c r="B56" s="15" t="s">
        <v>91</v>
      </c>
      <c r="C56" s="15" t="s">
        <v>91</v>
      </c>
      <c r="D56" s="14" t="s">
        <v>134</v>
      </c>
      <c r="E56" s="18">
        <f t="shared" si="3"/>
        <v>10000</v>
      </c>
      <c r="F56" s="18">
        <f t="shared" si="4"/>
        <v>10000</v>
      </c>
      <c r="G56" s="18">
        <v>10000</v>
      </c>
      <c r="H56" s="18"/>
      <c r="I56" s="29" t="s">
        <v>34</v>
      </c>
      <c r="J56" s="18"/>
      <c r="K56" s="28" t="s">
        <v>92</v>
      </c>
      <c r="P56" s="78"/>
    </row>
    <row r="57" spans="1:16" ht="124.5" customHeight="1">
      <c r="A57" s="21" t="s">
        <v>106</v>
      </c>
      <c r="B57" s="15" t="s">
        <v>91</v>
      </c>
      <c r="C57" s="15" t="s">
        <v>91</v>
      </c>
      <c r="D57" s="14" t="s">
        <v>135</v>
      </c>
      <c r="E57" s="18">
        <f t="shared" si="3"/>
        <v>90000</v>
      </c>
      <c r="F57" s="18">
        <f t="shared" si="4"/>
        <v>90000</v>
      </c>
      <c r="G57" s="18">
        <v>90000</v>
      </c>
      <c r="H57" s="18"/>
      <c r="I57" s="29" t="s">
        <v>34</v>
      </c>
      <c r="J57" s="18"/>
      <c r="K57" s="28" t="s">
        <v>92</v>
      </c>
      <c r="P57" s="78"/>
    </row>
    <row r="58" spans="1:16" s="88" customFormat="1" ht="95.25" customHeight="1">
      <c r="A58" s="23" t="s">
        <v>107</v>
      </c>
      <c r="B58" s="92" t="s">
        <v>91</v>
      </c>
      <c r="C58" s="92" t="s">
        <v>91</v>
      </c>
      <c r="D58" s="84" t="s">
        <v>190</v>
      </c>
      <c r="E58" s="85">
        <f aca="true" t="shared" si="5" ref="E58:E63">SUM(F58)</f>
        <v>21000</v>
      </c>
      <c r="F58" s="85">
        <f>SUM(G58:H58,J58)</f>
        <v>21000</v>
      </c>
      <c r="G58" s="85">
        <v>21000</v>
      </c>
      <c r="H58" s="85"/>
      <c r="I58" s="86" t="s">
        <v>34</v>
      </c>
      <c r="J58" s="85"/>
      <c r="K58" s="87" t="s">
        <v>92</v>
      </c>
      <c r="P58" s="143"/>
    </row>
    <row r="59" spans="1:16" s="27" customFormat="1" ht="78.75" customHeight="1">
      <c r="A59" s="186" t="s">
        <v>103</v>
      </c>
      <c r="B59" s="187"/>
      <c r="C59" s="187"/>
      <c r="D59" s="187"/>
      <c r="E59" s="17">
        <f t="shared" si="5"/>
        <v>557000</v>
      </c>
      <c r="F59" s="17">
        <f>SUM(G59:H59,I59,J59)</f>
        <v>557000</v>
      </c>
      <c r="G59" s="17">
        <f>SUM(G44:G58)</f>
        <v>557000</v>
      </c>
      <c r="H59" s="17">
        <f>SUM(H44:H58)</f>
        <v>0</v>
      </c>
      <c r="I59" s="17">
        <f>SUM(I44:I58)</f>
        <v>0</v>
      </c>
      <c r="J59" s="17">
        <f>SUM(J44:J58)</f>
        <v>0</v>
      </c>
      <c r="K59" s="31"/>
      <c r="P59" s="81"/>
    </row>
    <row r="60" spans="1:16" ht="124.5" customHeight="1">
      <c r="A60" s="21" t="s">
        <v>108</v>
      </c>
      <c r="B60" s="20" t="s">
        <v>63</v>
      </c>
      <c r="C60" s="20" t="s">
        <v>132</v>
      </c>
      <c r="D60" s="14" t="s">
        <v>154</v>
      </c>
      <c r="E60" s="18">
        <f t="shared" si="5"/>
        <v>31360</v>
      </c>
      <c r="F60" s="18">
        <f>SUM(G60:H60,J60)</f>
        <v>31360</v>
      </c>
      <c r="G60" s="18">
        <v>31360</v>
      </c>
      <c r="H60" s="18"/>
      <c r="I60" s="29" t="s">
        <v>34</v>
      </c>
      <c r="J60" s="18"/>
      <c r="K60" s="28" t="s">
        <v>92</v>
      </c>
      <c r="P60" s="78"/>
    </row>
    <row r="61" spans="1:16" s="88" customFormat="1" ht="93.75" customHeight="1">
      <c r="A61" s="23" t="s">
        <v>109</v>
      </c>
      <c r="B61" s="105" t="s">
        <v>91</v>
      </c>
      <c r="C61" s="105" t="s">
        <v>91</v>
      </c>
      <c r="D61" s="84" t="s">
        <v>178</v>
      </c>
      <c r="E61" s="85">
        <f t="shared" si="5"/>
        <v>10000</v>
      </c>
      <c r="F61" s="85">
        <f>SUM(G61:H61,J61)</f>
        <v>10000</v>
      </c>
      <c r="G61" s="85">
        <v>10000</v>
      </c>
      <c r="H61" s="85"/>
      <c r="I61" s="86" t="s">
        <v>34</v>
      </c>
      <c r="J61" s="85"/>
      <c r="K61" s="87" t="s">
        <v>92</v>
      </c>
      <c r="P61" s="111"/>
    </row>
    <row r="62" spans="1:16" s="27" customFormat="1" ht="42" customHeight="1">
      <c r="A62" s="186" t="s">
        <v>103</v>
      </c>
      <c r="B62" s="187"/>
      <c r="C62" s="187"/>
      <c r="D62" s="187"/>
      <c r="E62" s="17">
        <f t="shared" si="5"/>
        <v>41360</v>
      </c>
      <c r="F62" s="17">
        <f>SUM(G62:H62,I62,J62)</f>
        <v>41360</v>
      </c>
      <c r="G62" s="17">
        <f>SUM(G60:G61)</f>
        <v>41360</v>
      </c>
      <c r="H62" s="17">
        <f>SUM(H46:H60)</f>
        <v>0</v>
      </c>
      <c r="I62" s="17">
        <f>SUM(I46:I60)</f>
        <v>0</v>
      </c>
      <c r="J62" s="17">
        <f>SUM(J46:J60)</f>
        <v>0</v>
      </c>
      <c r="K62" s="31"/>
      <c r="P62" s="81"/>
    </row>
    <row r="63" spans="1:16" s="26" customFormat="1" ht="39" customHeight="1">
      <c r="A63" s="185" t="s">
        <v>1</v>
      </c>
      <c r="B63" s="185"/>
      <c r="C63" s="185"/>
      <c r="D63" s="185"/>
      <c r="E63" s="103">
        <f t="shared" si="5"/>
        <v>6823422.34</v>
      </c>
      <c r="F63" s="103">
        <f>SUM(G63:J63)</f>
        <v>6823422.34</v>
      </c>
      <c r="G63" s="104">
        <f>SUM(G13,G28,G32,G37,G41,G43,G59,G62)</f>
        <v>2677250</v>
      </c>
      <c r="H63" s="104">
        <f>SUM(H13,H28,H32,H37,H41,H43,H59,H62)</f>
        <v>1427694</v>
      </c>
      <c r="I63" s="104">
        <f>SUM(I13,I28,I32,I37,I41,I59,I62)</f>
        <v>2718478.34</v>
      </c>
      <c r="J63" s="104">
        <f>SUM(J13,J28,J32,J37,J41,J59,J62)</f>
        <v>0</v>
      </c>
      <c r="K63" s="8" t="s">
        <v>24</v>
      </c>
      <c r="P63" s="135" t="s">
        <v>168</v>
      </c>
    </row>
    <row r="64" ht="24" customHeight="1"/>
    <row r="65" s="83" customFormat="1" ht="12.75">
      <c r="A65" s="83" t="s">
        <v>35</v>
      </c>
    </row>
    <row r="66" ht="12.75">
      <c r="A66" s="2" t="s">
        <v>36</v>
      </c>
    </row>
    <row r="67" ht="12.75">
      <c r="A67" s="2" t="s">
        <v>37</v>
      </c>
    </row>
    <row r="68" ht="12.75">
      <c r="A68" s="2" t="s">
        <v>38</v>
      </c>
    </row>
    <row r="69" ht="14.25" customHeight="1">
      <c r="A69" s="9" t="s">
        <v>185</v>
      </c>
    </row>
    <row r="70" ht="12.75" customHeight="1">
      <c r="A70" s="5" t="s">
        <v>39</v>
      </c>
    </row>
    <row r="71" ht="25.5" customHeight="1">
      <c r="A71" s="2" t="s">
        <v>39</v>
      </c>
    </row>
    <row r="72" ht="12.75">
      <c r="E72" s="50" t="s">
        <v>148</v>
      </c>
    </row>
    <row r="75" ht="6.75" customHeight="1"/>
    <row r="76" ht="12.75" hidden="1"/>
    <row r="91" ht="12.75">
      <c r="P91" s="27"/>
    </row>
  </sheetData>
  <sheetProtection/>
  <mergeCells count="25">
    <mergeCell ref="F1:P1"/>
    <mergeCell ref="A62:D62"/>
    <mergeCell ref="G7:J7"/>
    <mergeCell ref="J8:J10"/>
    <mergeCell ref="G8:G10"/>
    <mergeCell ref="F7:F10"/>
    <mergeCell ref="H8:H10"/>
    <mergeCell ref="E6:E10"/>
    <mergeCell ref="F6:J6"/>
    <mergeCell ref="I8:I10"/>
    <mergeCell ref="A63:D63"/>
    <mergeCell ref="A59:D59"/>
    <mergeCell ref="A28:D28"/>
    <mergeCell ref="A13:D13"/>
    <mergeCell ref="A43:D43"/>
    <mergeCell ref="A41:D41"/>
    <mergeCell ref="A32:D32"/>
    <mergeCell ref="A37:D37"/>
    <mergeCell ref="P6:P10"/>
    <mergeCell ref="A4:K4"/>
    <mergeCell ref="A6:A10"/>
    <mergeCell ref="B6:B10"/>
    <mergeCell ref="C6:C10"/>
    <mergeCell ref="D6:D10"/>
    <mergeCell ref="K6:K10"/>
  </mergeCells>
  <printOptions/>
  <pageMargins left="0.75" right="0.75" top="1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2015-10-27T08:36:35Z</cp:lastPrinted>
  <dcterms:created xsi:type="dcterms:W3CDTF">2009-10-15T10:17:39Z</dcterms:created>
  <dcterms:modified xsi:type="dcterms:W3CDTF">2015-12-01T12:39:50Z</dcterms:modified>
  <cp:category/>
  <cp:version/>
  <cp:contentType/>
  <cp:contentStatus/>
</cp:coreProperties>
</file>